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t\Desktop\AS Work\Risk Assessment Toolkit\Working draft\Final drafts\"/>
    </mc:Choice>
  </mc:AlternateContent>
  <bookViews>
    <workbookView xWindow="0" yWindow="450" windowWidth="20415" windowHeight="8430" tabRatio="543" firstSheet="1"/>
  </bookViews>
  <sheets>
    <sheet name="Introduction" sheetId="1" r:id="rId1"/>
    <sheet name="1. Scope" sheetId="2" r:id="rId2"/>
    <sheet name="2. Vulnerability" sheetId="3" r:id="rId3"/>
    <sheet name="3. Exposure" sheetId="5" r:id="rId4"/>
    <sheet name="4. Risk likelihood" sheetId="6" r:id="rId5"/>
    <sheet name="5. Risk Register" sheetId="7" r:id="rId6"/>
    <sheet name="Dropdown Options or List" sheetId="4" state="hidden" r:id="rId7"/>
  </sheets>
  <definedNames>
    <definedName name="ClimVar">'Dropdown Options or List'!$M$4:$M$26</definedName>
    <definedName name="ExposureList">'Dropdown Options or List'!$A$6:$A$8</definedName>
    <definedName name="ExposureList2">'Dropdown Options or List'!$A$5:$A$8</definedName>
    <definedName name="SA">'Dropdown Options or List'!$D$5:$D$8</definedName>
    <definedName name="TimPer">'Dropdown Options or List'!$A$14:$A$21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7" l="1"/>
  <c r="U3" i="6"/>
  <c r="B3" i="3" l="1"/>
  <c r="S10" i="7" l="1"/>
  <c r="O10" i="7"/>
  <c r="B10" i="3" l="1"/>
  <c r="C10" i="3"/>
  <c r="D10" i="3"/>
  <c r="E10" i="3"/>
  <c r="F10" i="3"/>
  <c r="G10" i="3"/>
  <c r="H10" i="3"/>
  <c r="I10" i="3"/>
  <c r="J10" i="3"/>
  <c r="K10" i="3"/>
  <c r="L10" i="3"/>
  <c r="M10" i="3"/>
  <c r="N10" i="3"/>
  <c r="O10" i="3"/>
  <c r="P10" i="3"/>
  <c r="Q10" i="3"/>
  <c r="R10" i="3"/>
  <c r="S10" i="3"/>
  <c r="T10" i="3"/>
  <c r="U10" i="3"/>
  <c r="V10" i="3"/>
  <c r="W10" i="3"/>
  <c r="C44" i="6" l="1"/>
  <c r="C43" i="6"/>
  <c r="C42" i="6"/>
  <c r="C41" i="6"/>
  <c r="S41" i="6" s="1"/>
  <c r="C40" i="6"/>
  <c r="C39" i="6"/>
  <c r="H39" i="6" s="1"/>
  <c r="C38" i="6"/>
  <c r="H38" i="6" s="1"/>
  <c r="C37" i="6"/>
  <c r="H37" i="6" s="1"/>
  <c r="C36" i="6"/>
  <c r="C35" i="6"/>
  <c r="C34" i="6"/>
  <c r="C33" i="6"/>
  <c r="S33" i="6" s="1"/>
  <c r="C32" i="6"/>
  <c r="C31" i="6"/>
  <c r="S31" i="6" s="1"/>
  <c r="C30" i="6"/>
  <c r="H30" i="6" s="1"/>
  <c r="C29" i="6"/>
  <c r="S29" i="6" s="1"/>
  <c r="C28" i="6"/>
  <c r="C27" i="6"/>
  <c r="C26" i="6"/>
  <c r="C25" i="6"/>
  <c r="S25" i="6" s="1"/>
  <c r="C24" i="6"/>
  <c r="C23" i="6"/>
  <c r="S38" i="6" l="1"/>
  <c r="H33" i="6"/>
  <c r="S30" i="6"/>
  <c r="H29" i="6"/>
  <c r="H25" i="6"/>
  <c r="S23" i="6"/>
  <c r="H23" i="6"/>
  <c r="S27" i="6"/>
  <c r="H27" i="6"/>
  <c r="H35" i="6"/>
  <c r="S35" i="6"/>
  <c r="H43" i="6"/>
  <c r="S43" i="6"/>
  <c r="S39" i="6"/>
  <c r="S24" i="6"/>
  <c r="H24" i="6"/>
  <c r="H28" i="6"/>
  <c r="S28" i="6"/>
  <c r="S32" i="6"/>
  <c r="H32" i="6"/>
  <c r="H36" i="6"/>
  <c r="S36" i="6"/>
  <c r="H40" i="6"/>
  <c r="S40" i="6"/>
  <c r="H44" i="6"/>
  <c r="S44" i="6"/>
  <c r="H31" i="6"/>
  <c r="S37" i="6"/>
  <c r="H41" i="6"/>
  <c r="S26" i="6"/>
  <c r="H26" i="6"/>
  <c r="S34" i="6"/>
  <c r="H34" i="6"/>
  <c r="S42" i="6"/>
  <c r="H42" i="6"/>
  <c r="T25" i="6"/>
  <c r="I25" i="6"/>
  <c r="T29" i="6"/>
  <c r="I29" i="6"/>
  <c r="T33" i="6"/>
  <c r="I33" i="6"/>
  <c r="T37" i="6"/>
  <c r="I37" i="6"/>
  <c r="T41" i="6"/>
  <c r="I41" i="6"/>
  <c r="T26" i="6"/>
  <c r="I26" i="6"/>
  <c r="I30" i="6"/>
  <c r="T30" i="6"/>
  <c r="T34" i="6"/>
  <c r="I34" i="6"/>
  <c r="T38" i="6"/>
  <c r="I38" i="6"/>
  <c r="T42" i="6"/>
  <c r="I42" i="6"/>
  <c r="T23" i="6"/>
  <c r="I23" i="6"/>
  <c r="I27" i="6"/>
  <c r="T27" i="6"/>
  <c r="T31" i="6"/>
  <c r="I31" i="6"/>
  <c r="I35" i="6"/>
  <c r="T35" i="6"/>
  <c r="T39" i="6"/>
  <c r="I39" i="6"/>
  <c r="I43" i="6"/>
  <c r="T43" i="6"/>
  <c r="T24" i="6"/>
  <c r="I24" i="6"/>
  <c r="I28" i="6"/>
  <c r="T28" i="6"/>
  <c r="T32" i="6"/>
  <c r="I32" i="6"/>
  <c r="T36" i="6"/>
  <c r="I36" i="6"/>
  <c r="I40" i="6"/>
  <c r="T40" i="6"/>
  <c r="T44" i="6"/>
  <c r="I44" i="6"/>
  <c r="R8" i="6" l="1"/>
  <c r="D8" i="6"/>
  <c r="G7" i="6"/>
  <c r="D9" i="6"/>
  <c r="J8" i="6"/>
  <c r="D7" i="6"/>
  <c r="U7" i="6"/>
  <c r="O7" i="6"/>
  <c r="R7" i="6"/>
  <c r="R9" i="6"/>
  <c r="U9" i="6"/>
  <c r="U8" i="6"/>
  <c r="O9" i="6"/>
  <c r="O8" i="6"/>
  <c r="G8" i="6"/>
  <c r="J9" i="6"/>
  <c r="G9" i="6"/>
  <c r="J7" i="6"/>
  <c r="D21" i="5" l="1"/>
  <c r="U5" i="6" l="1"/>
</calcChain>
</file>

<file path=xl/comments1.xml><?xml version="1.0" encoding="utf-8"?>
<comments xmlns="http://schemas.openxmlformats.org/spreadsheetml/2006/main">
  <authors>
    <author>Kit England</author>
  </authors>
  <commentList>
    <comment ref="A6" authorId="0" shapeId="0">
      <text>
        <r>
          <rPr>
            <b/>
            <sz val="9"/>
            <color indexed="81"/>
            <rFont val="Tahoma"/>
            <family val="2"/>
          </rPr>
          <t>Note:</t>
        </r>
        <r>
          <rPr>
            <sz val="9"/>
            <color indexed="81"/>
            <rFont val="Tahoma"/>
            <family val="2"/>
          </rPr>
          <t xml:space="preserve">
The physical assets on the site itself, as well activities undertaken on the site (e.g care provision, teaching)</t>
        </r>
      </text>
    </comment>
    <comment ref="A7" authorId="0" shapeId="0">
      <text>
        <r>
          <rPr>
            <b/>
            <sz val="9"/>
            <color indexed="81"/>
            <rFont val="Tahoma"/>
            <family val="2"/>
          </rPr>
          <t xml:space="preserve">Note: </t>
        </r>
        <r>
          <rPr>
            <sz val="9"/>
            <color indexed="81"/>
            <rFont val="Tahoma"/>
            <family val="2"/>
          </rPr>
          <t>The materials, and resources that will be used by the site in its functioning (e.g. energy, water, but also supplies and services)</t>
        </r>
      </text>
    </comment>
    <comment ref="A8" authorId="0" shapeId="0">
      <text>
        <r>
          <rPr>
            <b/>
            <sz val="9"/>
            <color indexed="81"/>
            <rFont val="Tahoma"/>
            <family val="2"/>
          </rPr>
          <t>Guidance note:</t>
        </r>
        <r>
          <rPr>
            <sz val="9"/>
            <color indexed="81"/>
            <rFont val="Tahoma"/>
            <family val="2"/>
          </rPr>
          <t xml:space="preserve">
Products produced, outcomes or revenue</t>
        </r>
      </text>
    </comment>
    <comment ref="A9" authorId="0" shapeId="0">
      <text>
        <r>
          <rPr>
            <b/>
            <sz val="9"/>
            <color indexed="81"/>
            <rFont val="Tahoma"/>
            <family val="2"/>
          </rPr>
          <t xml:space="preserve">Note:
</t>
        </r>
        <r>
          <rPr>
            <sz val="9"/>
            <color indexed="81"/>
            <rFont val="Tahoma"/>
            <family val="2"/>
          </rPr>
          <t>The way in which users access the site (private transport, bus, rail, cycling, air)</t>
        </r>
      </text>
    </comment>
  </commentList>
</comments>
</file>

<file path=xl/sharedStrings.xml><?xml version="1.0" encoding="utf-8"?>
<sst xmlns="http://schemas.openxmlformats.org/spreadsheetml/2006/main" count="323" uniqueCount="187">
  <si>
    <t>Project Name:</t>
  </si>
  <si>
    <t>Project Type:</t>
  </si>
  <si>
    <t>Contact Details</t>
  </si>
  <si>
    <t>Project Manager</t>
  </si>
  <si>
    <t>Telephone No</t>
  </si>
  <si>
    <t>Email</t>
  </si>
  <si>
    <t>Climate Resilience Assessor</t>
  </si>
  <si>
    <t>Telephone No.</t>
  </si>
  <si>
    <t>This section should be used to enter basic information about your project to support the assessment process.</t>
  </si>
  <si>
    <t>The following evidence  has been used to support your assumptions in the development and delivery of the project</t>
  </si>
  <si>
    <t>[List the relevant documents that exist to date - e.g. Flood Risk Assessment, Sustainability Assesment/Appraisal]</t>
  </si>
  <si>
    <t>[Enter a short summary descripion of the project]</t>
  </si>
  <si>
    <t>Partners:</t>
  </si>
  <si>
    <t>[List key partners involved in delivery]</t>
  </si>
  <si>
    <t>Estimated completion date</t>
  </si>
  <si>
    <t>Incremental Air Temperature increase</t>
  </si>
  <si>
    <t>Extreme temperature increase</t>
  </si>
  <si>
    <t>Incremental rainfall change</t>
  </si>
  <si>
    <t>Average wind speed</t>
  </si>
  <si>
    <t>Maximum wind speed</t>
  </si>
  <si>
    <t>Humidity</t>
  </si>
  <si>
    <t>Solar radiation</t>
  </si>
  <si>
    <t>Seawater Temperature</t>
  </si>
  <si>
    <t>Water Availability</t>
  </si>
  <si>
    <t>Storms</t>
  </si>
  <si>
    <t>Flooding (coastal and fluvial)</t>
  </si>
  <si>
    <t>Ocean PH</t>
  </si>
  <si>
    <t>Dust storms</t>
  </si>
  <si>
    <t>Coastal erosion</t>
  </si>
  <si>
    <t>Soil Erosion</t>
  </si>
  <si>
    <t>Soil Salinity</t>
  </si>
  <si>
    <t>Air Quality</t>
  </si>
  <si>
    <t>Ground instability / landslides</t>
  </si>
  <si>
    <t>Urban Heat Island</t>
  </si>
  <si>
    <t>Growing season</t>
  </si>
  <si>
    <t>Areas for further investigation</t>
  </si>
  <si>
    <t>Assumptions and Evidence</t>
  </si>
  <si>
    <t>On-site assets and processes</t>
  </si>
  <si>
    <t>Project Name</t>
  </si>
  <si>
    <t>Decide what comprises high, medium and low ratings for exposure, if not already identified in the datasets</t>
  </si>
  <si>
    <t>This should include past records, experience of impacts on similar projects, ritical thresholds from design standards</t>
  </si>
  <si>
    <t>Safety margins/tolerances</t>
  </si>
  <si>
    <t>Definition of exposure standards</t>
  </si>
  <si>
    <t>2a. Exposure to current climate</t>
  </si>
  <si>
    <t>Relative Sea Level Rise</t>
  </si>
  <si>
    <t>2b. Exposure to future climate</t>
  </si>
  <si>
    <t>High exposure</t>
  </si>
  <si>
    <t>Medium exposure</t>
  </si>
  <si>
    <t>Low exposure</t>
  </si>
  <si>
    <t>High</t>
  </si>
  <si>
    <t>Medium</t>
  </si>
  <si>
    <t>Low</t>
  </si>
  <si>
    <t>Select rating</t>
  </si>
  <si>
    <t>Associated evidence which supports the assessment</t>
  </si>
  <si>
    <t>Landscaping</t>
  </si>
  <si>
    <t>Project Scope</t>
  </si>
  <si>
    <t>Buildings</t>
  </si>
  <si>
    <t>No</t>
  </si>
  <si>
    <t>Domestic</t>
  </si>
  <si>
    <t>Non-Domestic</t>
  </si>
  <si>
    <t>Mixed - Primarily Domestic</t>
  </si>
  <si>
    <t>Mixed - Primarily Non-Domestic</t>
  </si>
  <si>
    <t>Tool Configuration</t>
  </si>
  <si>
    <t>Sensitivity Assessment</t>
  </si>
  <si>
    <t>Yes</t>
  </si>
  <si>
    <t>Energy</t>
  </si>
  <si>
    <t>Project Type</t>
  </si>
  <si>
    <t>Mixed use development</t>
  </si>
  <si>
    <t>Domestic Building(s)</t>
  </si>
  <si>
    <t>Non domestic building(s)</t>
  </si>
  <si>
    <t>Non domestic building(s) - Care Home</t>
  </si>
  <si>
    <t>Inputs</t>
  </si>
  <si>
    <t>Outputs</t>
  </si>
  <si>
    <t>H</t>
  </si>
  <si>
    <t>M</t>
  </si>
  <si>
    <t>L</t>
  </si>
  <si>
    <t>Exposure Assessment</t>
  </si>
  <si>
    <t>ExposureList2'</t>
  </si>
  <si>
    <t>SA'</t>
  </si>
  <si>
    <t>Climatic Variables</t>
  </si>
  <si>
    <t>Rating</t>
  </si>
  <si>
    <t>Development of the tool has been funded by Scottish Government.</t>
  </si>
  <si>
    <t>(Select variable)</t>
  </si>
  <si>
    <t>Assesment Horizon</t>
  </si>
  <si>
    <t>Enter the approximate number of years the project will be in existence once completed</t>
  </si>
  <si>
    <t>The time period used for assessing climate change resilience</t>
  </si>
  <si>
    <t>Time Periods</t>
  </si>
  <si>
    <t>2020s (2010-2039)</t>
  </si>
  <si>
    <t>2030s  (2020-2049)</t>
  </si>
  <si>
    <t>2040s (2030 - 2059)</t>
  </si>
  <si>
    <t>2050s (2040 - 2069)</t>
  </si>
  <si>
    <t>TimPer'</t>
  </si>
  <si>
    <t>Select a time period</t>
  </si>
  <si>
    <t>2080s (2070 - 2099)</t>
  </si>
  <si>
    <t>2070s (2060 - 2089)</t>
  </si>
  <si>
    <t>2060s (2050 - 2079)</t>
  </si>
  <si>
    <t>Time Period:</t>
  </si>
  <si>
    <t>The toolkit is based on the EU non-paper guidelines for project managers on making vulnerable investments climate resilient (available here: http://climate-adapt.eea.europa.eu/metadata/guidances/non-paper-guidelines-for-project-managers-making-vulnerable-investments-climate-resilient  ).</t>
  </si>
  <si>
    <t>Relevant notes / commentary</t>
  </si>
  <si>
    <t>Period covered:</t>
  </si>
  <si>
    <t>Primary climate hazard/secondary effects</t>
  </si>
  <si>
    <t>Sniffer is grateful to East Dunbartonshire Council, University of Strathclyde, Stirling Council and the Scottish Cities Allliance for their support in development of this tool.</t>
  </si>
  <si>
    <t>Exposure</t>
  </si>
  <si>
    <t>Consequence</t>
  </si>
  <si>
    <t>Likelihood</t>
  </si>
  <si>
    <t xml:space="preserve">Completed by: </t>
  </si>
  <si>
    <t xml:space="preserve">Completed on: </t>
  </si>
  <si>
    <t>Last reviewed:</t>
  </si>
  <si>
    <t xml:space="preserve">This workbook has been developed by Sniffer and Adaptation Scotland as part of the Climate Ready Clyde Accelerator programme. It is designed to support partners to assess the resilience of projects to current climate and future climate change. </t>
  </si>
  <si>
    <t>Project:</t>
  </si>
  <si>
    <t>Risk Matrix</t>
  </si>
  <si>
    <t>Consequences</t>
  </si>
  <si>
    <t>Insignificant</t>
  </si>
  <si>
    <t>Minor</t>
  </si>
  <si>
    <t>Major</t>
  </si>
  <si>
    <t>Catastrophic</t>
  </si>
  <si>
    <t>Moderate</t>
  </si>
  <si>
    <t>Rare</t>
  </si>
  <si>
    <t>Unlikely</t>
  </si>
  <si>
    <t>Likely</t>
  </si>
  <si>
    <t>Almost certain</t>
  </si>
  <si>
    <t>Average</t>
  </si>
  <si>
    <t>Extreme rainfall change</t>
  </si>
  <si>
    <t>v1</t>
  </si>
  <si>
    <t>Vulnerability</t>
  </si>
  <si>
    <r>
      <rPr>
        <b/>
        <sz val="11"/>
        <color theme="1"/>
        <rFont val="Calibri"/>
        <family val="2"/>
        <scheme val="minor"/>
      </rPr>
      <t>Step 2: Vulnerability Assessment</t>
    </r>
    <r>
      <rPr>
        <sz val="11"/>
        <color theme="1"/>
        <rFont val="Calibri"/>
        <family val="2"/>
        <scheme val="minor"/>
      </rPr>
      <t xml:space="preserve"> - To assess how sensitive the project is to a range of climate variables</t>
    </r>
  </si>
  <si>
    <t>The tool is comprised of the following elements:</t>
  </si>
  <si>
    <t>All contents of this workbook © Sniffer, 2019, and may not be reproduced or modified without permission.</t>
  </si>
  <si>
    <t>Transport Links</t>
  </si>
  <si>
    <t>Outline the key features in scope of each category of the risk assessment</t>
  </si>
  <si>
    <t>On-site assests and processes</t>
  </si>
  <si>
    <t>Step 1 - Define the scope of the assessment</t>
  </si>
  <si>
    <t>Step 2: Vulnerability Assessment</t>
  </si>
  <si>
    <r>
      <t xml:space="preserve">Sep 4: Potential climate-related impacts - </t>
    </r>
    <r>
      <rPr>
        <sz val="11"/>
        <color theme="1"/>
        <rFont val="Calibri"/>
        <family val="2"/>
        <scheme val="minor"/>
      </rPr>
      <t>A module to view the overall vulnerability of the project, based on the outputs of module 2 and module 3</t>
    </r>
  </si>
  <si>
    <t>Climate Risk and Opportunity Assessment workbook for regeneration and built environment projects</t>
  </si>
  <si>
    <r>
      <rPr>
        <b/>
        <sz val="11"/>
        <color theme="1"/>
        <rFont val="Calibri"/>
        <family val="2"/>
        <scheme val="minor"/>
      </rPr>
      <t xml:space="preserve">Step 1. Define the project and Scope: </t>
    </r>
    <r>
      <rPr>
        <sz val="11"/>
        <color theme="1"/>
        <rFont val="Calibri"/>
        <family val="2"/>
        <scheme val="minor"/>
      </rPr>
      <t>Broad background information about your project and the relevant items in scope of the assessment</t>
    </r>
  </si>
  <si>
    <r>
      <rPr>
        <b/>
        <sz val="11"/>
        <color theme="1"/>
        <rFont val="Calibri"/>
        <family val="2"/>
        <scheme val="minor"/>
      </rPr>
      <t>Step 3: Hazard and Exposure Assessment</t>
    </r>
    <r>
      <rPr>
        <sz val="11"/>
        <color theme="1"/>
        <rFont val="Calibri"/>
        <family val="2"/>
        <scheme val="minor"/>
      </rPr>
      <t xml:space="preserve"> - To assess the exposure of the project to current and future climate change</t>
    </r>
  </si>
  <si>
    <t>Step 4. Review risk likelihood</t>
  </si>
  <si>
    <t xml:space="preserve">Step 5: Define and score risks </t>
  </si>
  <si>
    <t>CURRENT CLIMATE RISK REGISTER</t>
  </si>
  <si>
    <t>FUTURE CLIMATE CHANGE RISK REGISTER</t>
  </si>
  <si>
    <t>M's &amp; C's</t>
  </si>
  <si>
    <t xml:space="preserve">Filling the 'Adaptation Gap' </t>
  </si>
  <si>
    <t>Risk Description</t>
  </si>
  <si>
    <t xml:space="preserve">Inherent Risk </t>
  </si>
  <si>
    <t>Mitigants &amp; Controls (Exisiting)</t>
  </si>
  <si>
    <t xml:space="preserve">Residual Risk </t>
  </si>
  <si>
    <t>Treatments (Proposed)</t>
  </si>
  <si>
    <t>Impact</t>
  </si>
  <si>
    <t>Risk Rating</t>
  </si>
  <si>
    <t>Actions that may need to be taken in the future</t>
  </si>
  <si>
    <t>Hazard and impact (on the objective)</t>
  </si>
  <si>
    <t>More detail on the consequences</t>
  </si>
  <si>
    <t>How will climate change modify the risk?</t>
  </si>
  <si>
    <t>Assume same mitigants and controls as identified for 2014</t>
  </si>
  <si>
    <t>Roads and footpaths closed due to coastal flooding and erosion</t>
  </si>
  <si>
    <t>Impact on public safety; fewer tourists to visiting areas; damage to path network needing repair; damage to reputation; etc.</t>
  </si>
  <si>
    <t xml:space="preserve">Inspection regimes and good housekeeping measures in place and working effectively; Emergency surface water and river flood procedures in place and have proven effective. Shoreline Management Plan has been produced; The Severe Weather Response Plan has been developed over the past few years and ensures a co-ordinated and consistent multi-agency response across the county; Flooding advice is given on the Council website and directs people to the relevant pages on the SEPA website; Flooding and drainage issues are considered when processing planning applications; </t>
  </si>
  <si>
    <t>The Council is working with other agencies to enhance community resilience.</t>
  </si>
  <si>
    <t>Sea level rise will increase likelihood of flooding and rates of coastal erosion</t>
  </si>
  <si>
    <t>Coastal change assesment and updating of shoreline management plans.</t>
  </si>
  <si>
    <t xml:space="preserve">Managing and planning for coastal change. Protecting or moving roads and footpaths. </t>
  </si>
  <si>
    <t>Damage to roads, property, harbours and natural heritage sites due to coastal flooding and erosion</t>
  </si>
  <si>
    <t>Impact on public safety; damage needing repair; increase in claims against the Council; etc.</t>
  </si>
  <si>
    <t>Project scope</t>
  </si>
  <si>
    <t>Step 2. Exposure Assessment</t>
  </si>
  <si>
    <t>Data sources used for assessment / additional notes</t>
  </si>
  <si>
    <t>Project description</t>
  </si>
  <si>
    <t>Project lifetime</t>
  </si>
  <si>
    <t xml:space="preserve">UKCP18 </t>
  </si>
  <si>
    <t>UKCP18, assessment of future heatwaves by University of Edinburgh</t>
  </si>
  <si>
    <t>Local Climate Impacts Profile</t>
  </si>
  <si>
    <t>Summary of vulnerability</t>
  </si>
  <si>
    <t>3a - Risk likelihood to Current Climate</t>
  </si>
  <si>
    <t>3b Risk likelihoods for Future Climate</t>
  </si>
  <si>
    <t xml:space="preserve">Describe the key elements of the project scope that are vulnerable? Are there particular elements that are exposed to multiple </t>
  </si>
  <si>
    <t>Overall project budget</t>
  </si>
  <si>
    <t>[How much will be spent]</t>
  </si>
  <si>
    <t>[Enter the type of project]</t>
  </si>
  <si>
    <t>Sample project</t>
  </si>
  <si>
    <t>Actions that could be taken now (2019)</t>
  </si>
  <si>
    <t>Actions your organisation could take now (2019) and in future to strengthen existing mitigants and controls and, introduce new ones to reduce residual risk</t>
  </si>
  <si>
    <t>Climate Change Risk Modifier</t>
  </si>
  <si>
    <t>Risk Owner</t>
  </si>
  <si>
    <t>IT and Transport links</t>
  </si>
  <si>
    <t>Extreme temperature/ heatwave</t>
  </si>
  <si>
    <r>
      <t xml:space="preserve">Step 5: Risk Register </t>
    </r>
    <r>
      <rPr>
        <sz val="11"/>
        <color theme="1"/>
        <rFont val="Calibri"/>
        <family val="2"/>
        <scheme val="minor"/>
      </rPr>
      <t xml:space="preserve"> - A template to assess the key risks to your project arising from the vulnerabilities identified</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</si>
</sst>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9"/>
      <color indexed="81"/>
      <name val="Tahoma"/>
      <family val="2"/>
    </font>
    <font>
      <b/>
      <sz val="9"/>
      <color indexed="81"/>
      <name val="Tahoma"/>
      <family val="2"/>
    </font>
    <font>
      <b/>
      <sz val="11"/>
      <color theme="0"/>
      <name val="Calibri"/>
      <family val="2"/>
      <scheme val="minor"/>
    </font>
    <font>
      <sz val="11"/>
      <name val="Calibri"/>
      <family val="2"/>
      <scheme val="minor"/>
    </font>
    <font>
      <b/>
      <sz val="11"/>
      <name val="Calibri"/>
      <family val="2"/>
      <scheme val="minor"/>
    </font>
    <font>
      <i/>
      <sz val="11"/>
      <color theme="1"/>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
      <patternFill patternType="solid">
        <fgColor theme="9"/>
        <bgColor indexed="64"/>
      </patternFill>
    </fill>
    <fill>
      <patternFill patternType="solid">
        <fgColor theme="0" tint="-4.9989318521683403E-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485"/>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style="thin">
        <color indexed="64"/>
      </right>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indexed="64"/>
      </right>
      <top style="thin">
        <color theme="0" tint="-0.14999847407452621"/>
      </top>
      <bottom/>
      <diagonal/>
    </border>
    <border>
      <left/>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indexed="64"/>
      </right>
      <top style="thin">
        <color indexed="64"/>
      </top>
      <bottom/>
      <diagonal/>
    </border>
    <border>
      <left/>
      <right style="thin">
        <color indexed="64"/>
      </right>
      <top style="thin">
        <color theme="0" tint="-0.14999847407452621"/>
      </top>
      <bottom style="thin">
        <color indexed="64"/>
      </bottom>
      <diagonal/>
    </border>
    <border>
      <left style="mediumDashed">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24">
    <xf numFmtId="0" fontId="0" fillId="0" borderId="0" xfId="0"/>
    <xf numFmtId="0" fontId="0" fillId="2" borderId="0" xfId="0" applyFill="1"/>
    <xf numFmtId="0" fontId="0" fillId="3" borderId="0" xfId="0" applyFill="1"/>
    <xf numFmtId="0" fontId="1" fillId="2" borderId="0" xfId="0" applyFont="1" applyFill="1"/>
    <xf numFmtId="0" fontId="2" fillId="2" borderId="0" xfId="0" applyFont="1" applyFill="1"/>
    <xf numFmtId="0" fontId="3" fillId="2" borderId="0" xfId="0" applyFont="1" applyFill="1"/>
    <xf numFmtId="0" fontId="0" fillId="2" borderId="0" xfId="0" applyFill="1" applyAlignment="1">
      <alignment horizontal="center"/>
    </xf>
    <xf numFmtId="0" fontId="0" fillId="5" borderId="11" xfId="0" applyFill="1" applyBorder="1" applyAlignment="1">
      <alignment horizontal="center" vertical="center" textRotation="90"/>
    </xf>
    <xf numFmtId="0" fontId="0" fillId="0" borderId="0" xfId="0" applyFill="1" applyBorder="1"/>
    <xf numFmtId="0" fontId="0" fillId="0" borderId="0" xfId="0" applyFill="1" applyBorder="1" applyAlignment="1">
      <alignment textRotation="90"/>
    </xf>
    <xf numFmtId="0" fontId="0" fillId="0" borderId="0" xfId="0" applyFill="1" applyBorder="1" applyAlignment="1"/>
    <xf numFmtId="0" fontId="2" fillId="3" borderId="0" xfId="0" applyFont="1" applyFill="1"/>
    <xf numFmtId="0" fontId="1" fillId="3" borderId="0" xfId="0" applyFont="1" applyFill="1"/>
    <xf numFmtId="0" fontId="6" fillId="6" borderId="0" xfId="0" applyFont="1" applyFill="1" applyBorder="1"/>
    <xf numFmtId="0" fontId="6" fillId="4" borderId="0" xfId="0" applyFont="1" applyFill="1" applyBorder="1"/>
    <xf numFmtId="0" fontId="6" fillId="8" borderId="0" xfId="0" applyFont="1" applyFill="1" applyBorder="1"/>
    <xf numFmtId="0" fontId="0" fillId="3" borderId="0" xfId="0" applyFill="1" applyAlignment="1">
      <alignment wrapText="1"/>
    </xf>
    <xf numFmtId="0" fontId="0" fillId="2" borderId="0" xfId="0" applyFill="1" applyBorder="1" applyAlignment="1"/>
    <xf numFmtId="0" fontId="1" fillId="0" borderId="0" xfId="0" applyFont="1" applyFill="1" applyBorder="1"/>
    <xf numFmtId="0" fontId="7" fillId="2" borderId="0" xfId="0" applyFont="1" applyFill="1"/>
    <xf numFmtId="49" fontId="7" fillId="2" borderId="0" xfId="0" applyNumberFormat="1" applyFont="1" applyFill="1"/>
    <xf numFmtId="0" fontId="3" fillId="2" borderId="0" xfId="0" applyFont="1" applyFill="1" applyBorder="1" applyAlignment="1">
      <alignment vertical="top"/>
    </xf>
    <xf numFmtId="0" fontId="0" fillId="0" borderId="0" xfId="0" quotePrefix="1" applyFill="1" applyBorder="1"/>
    <xf numFmtId="0" fontId="0" fillId="0" borderId="11" xfId="0" applyFill="1" applyBorder="1" applyAlignment="1">
      <alignment horizontal="left"/>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 fillId="7" borderId="1" xfId="0" applyFont="1" applyFill="1" applyBorder="1"/>
    <xf numFmtId="0" fontId="1" fillId="7" borderId="2" xfId="0" applyFont="1" applyFill="1" applyBorder="1" applyAlignment="1">
      <alignment horizontal="center"/>
    </xf>
    <xf numFmtId="0" fontId="1" fillId="7" borderId="3" xfId="0" applyFont="1" applyFill="1" applyBorder="1"/>
    <xf numFmtId="0" fontId="0" fillId="9" borderId="12" xfId="0" applyFill="1" applyBorder="1" applyProtection="1"/>
    <xf numFmtId="0" fontId="0" fillId="3" borderId="17" xfId="0" applyFill="1" applyBorder="1"/>
    <xf numFmtId="0" fontId="0" fillId="3" borderId="13" xfId="0" applyFill="1" applyBorder="1"/>
    <xf numFmtId="0" fontId="0" fillId="3" borderId="18" xfId="0" applyFill="1" applyBorder="1"/>
    <xf numFmtId="0" fontId="0" fillId="3" borderId="19" xfId="0" applyFill="1" applyBorder="1"/>
    <xf numFmtId="0" fontId="0" fillId="9" borderId="4" xfId="0" applyFill="1" applyBorder="1" applyProtection="1"/>
    <xf numFmtId="0" fontId="0" fillId="3" borderId="20" xfId="0" applyFill="1" applyBorder="1" applyAlignment="1">
      <alignment horizontal="center"/>
    </xf>
    <xf numFmtId="0" fontId="0" fillId="9" borderId="12" xfId="0" applyFill="1" applyBorder="1"/>
    <xf numFmtId="0" fontId="0" fillId="9" borderId="4" xfId="0" applyFill="1" applyBorder="1"/>
    <xf numFmtId="0" fontId="8" fillId="9" borderId="1" xfId="0" applyFont="1" applyFill="1" applyBorder="1" applyAlignment="1">
      <alignment horizontal="right" vertical="center" textRotation="90"/>
    </xf>
    <xf numFmtId="0" fontId="8" fillId="9" borderId="12" xfId="0" applyFont="1" applyFill="1" applyBorder="1" applyAlignment="1">
      <alignment horizontal="right" vertical="center" textRotation="90"/>
    </xf>
    <xf numFmtId="0" fontId="1" fillId="9" borderId="4" xfId="0" applyFont="1" applyFill="1" applyBorder="1"/>
    <xf numFmtId="0" fontId="1" fillId="9" borderId="1" xfId="0" applyFont="1" applyFill="1" applyBorder="1" applyAlignment="1">
      <alignment horizontal="right" vertical="center" textRotation="90"/>
    </xf>
    <xf numFmtId="0" fontId="1" fillId="9" borderId="12" xfId="0" applyFont="1" applyFill="1" applyBorder="1" applyAlignment="1">
      <alignment horizontal="right" vertical="center" textRotation="90"/>
    </xf>
    <xf numFmtId="0" fontId="1" fillId="2" borderId="0" xfId="0" applyFont="1" applyFill="1" applyAlignment="1">
      <alignment horizontal="right"/>
    </xf>
    <xf numFmtId="0" fontId="0" fillId="5" borderId="22" xfId="0" applyFill="1" applyBorder="1" applyAlignment="1">
      <alignment wrapText="1"/>
    </xf>
    <xf numFmtId="0" fontId="0" fillId="5" borderId="23" xfId="0" applyFill="1" applyBorder="1" applyAlignment="1">
      <alignment horizontal="center" textRotation="45"/>
    </xf>
    <xf numFmtId="0" fontId="0" fillId="2" borderId="0" xfId="0" applyFill="1" applyAlignment="1">
      <alignment horizontal="right"/>
    </xf>
    <xf numFmtId="0" fontId="0" fillId="3" borderId="7" xfId="0" applyFont="1" applyFill="1" applyBorder="1"/>
    <xf numFmtId="0" fontId="1" fillId="3" borderId="0" xfId="0" applyFont="1" applyFill="1" applyBorder="1"/>
    <xf numFmtId="0" fontId="0" fillId="3" borderId="0" xfId="0" applyFill="1" applyBorder="1"/>
    <xf numFmtId="0" fontId="0" fillId="3" borderId="0" xfId="0" applyFill="1" applyBorder="1" applyAlignment="1">
      <alignment horizontal="center"/>
    </xf>
    <xf numFmtId="0" fontId="0" fillId="3" borderId="0" xfId="0" applyFill="1" applyBorder="1" applyAlignment="1">
      <alignment horizontal="right" vertical="center" textRotation="90"/>
    </xf>
    <xf numFmtId="0" fontId="0" fillId="13" borderId="7" xfId="0" applyFill="1" applyBorder="1"/>
    <xf numFmtId="0" fontId="0" fillId="12" borderId="7" xfId="0" applyFill="1" applyBorder="1"/>
    <xf numFmtId="0" fontId="0" fillId="10" borderId="7" xfId="0" applyFill="1" applyBorder="1"/>
    <xf numFmtId="0" fontId="0" fillId="3" borderId="11" xfId="0" applyFill="1" applyBorder="1" applyAlignment="1">
      <alignment horizontal="left"/>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7" xfId="0" applyFill="1" applyBorder="1" applyAlignment="1">
      <alignment horizontal="center" vertical="center"/>
    </xf>
    <xf numFmtId="0" fontId="0" fillId="3" borderId="26" xfId="0" applyFill="1" applyBorder="1" applyAlignment="1">
      <alignment horizontal="center" vertical="center"/>
    </xf>
    <xf numFmtId="0" fontId="0" fillId="3" borderId="25" xfId="0" applyFill="1" applyBorder="1" applyAlignment="1">
      <alignment horizontal="center" vertical="center"/>
    </xf>
    <xf numFmtId="0" fontId="0" fillId="5" borderId="0" xfId="0" applyFill="1" applyBorder="1" applyAlignment="1">
      <alignment wrapText="1"/>
    </xf>
    <xf numFmtId="1" fontId="0" fillId="3" borderId="0" xfId="0" applyNumberFormat="1" applyFill="1" applyBorder="1" applyAlignment="1">
      <alignment horizontal="center" vertical="center"/>
    </xf>
    <xf numFmtId="0" fontId="1" fillId="2" borderId="0" xfId="0" applyFont="1" applyFill="1" applyAlignment="1">
      <alignment horizontal="center"/>
    </xf>
    <xf numFmtId="0" fontId="1" fillId="2" borderId="0" xfId="0" applyFont="1" applyFill="1" applyAlignment="1">
      <alignment horizontal="left"/>
    </xf>
    <xf numFmtId="0" fontId="1" fillId="9" borderId="0" xfId="0" applyFont="1" applyFill="1" applyBorder="1" applyAlignment="1">
      <alignment horizontal="center"/>
    </xf>
    <xf numFmtId="0" fontId="0" fillId="9" borderId="0" xfId="0" applyFill="1" applyBorder="1"/>
    <xf numFmtId="0" fontId="8" fillId="9" borderId="0" xfId="0" applyFont="1" applyFill="1" applyBorder="1" applyAlignment="1">
      <alignment horizontal="center"/>
    </xf>
    <xf numFmtId="0" fontId="1" fillId="9" borderId="0" xfId="0" applyFont="1" applyFill="1" applyBorder="1"/>
    <xf numFmtId="0" fontId="1" fillId="9" borderId="0" xfId="0" applyFont="1" applyFill="1" applyBorder="1" applyAlignment="1">
      <alignment horizontal="right" vertical="center" textRotation="90"/>
    </xf>
    <xf numFmtId="0" fontId="1" fillId="9" borderId="13" xfId="0" applyFont="1" applyFill="1" applyBorder="1" applyAlignment="1">
      <alignment horizontal="right" vertical="center" textRotation="90"/>
    </xf>
    <xf numFmtId="0" fontId="2" fillId="9" borderId="13" xfId="0" applyFont="1" applyFill="1" applyBorder="1" applyAlignment="1">
      <alignment horizontal="right" vertical="center" textRotation="90"/>
    </xf>
    <xf numFmtId="0" fontId="0" fillId="3" borderId="29" xfId="0" applyFill="1" applyBorder="1"/>
    <xf numFmtId="0" fontId="0" fillId="0" borderId="0" xfId="0" applyFill="1" applyBorder="1" applyAlignment="1">
      <alignment horizontal="center"/>
    </xf>
    <xf numFmtId="0" fontId="0" fillId="0" borderId="15" xfId="0" applyFill="1" applyBorder="1" applyAlignment="1">
      <alignment horizontal="center"/>
    </xf>
    <xf numFmtId="0" fontId="0" fillId="0" borderId="5" xfId="0" applyFill="1" applyBorder="1" applyAlignment="1">
      <alignment horizontal="center"/>
    </xf>
    <xf numFmtId="0" fontId="0" fillId="2" borderId="0" xfId="0" applyFill="1" applyBorder="1"/>
    <xf numFmtId="0" fontId="0" fillId="2" borderId="0" xfId="0" applyFill="1" applyAlignment="1">
      <alignment vertical="center"/>
    </xf>
    <xf numFmtId="0" fontId="9" fillId="3" borderId="7" xfId="0" applyFont="1" applyFill="1" applyBorder="1" applyAlignment="1">
      <alignment vertical="center" wrapText="1"/>
    </xf>
    <xf numFmtId="0" fontId="0" fillId="4" borderId="7" xfId="0" applyFont="1" applyFill="1" applyBorder="1" applyAlignment="1">
      <alignment horizontal="center" vertical="center" wrapText="1"/>
    </xf>
    <xf numFmtId="0" fontId="0" fillId="8" borderId="7" xfId="0" applyFont="1" applyFill="1" applyBorder="1" applyAlignment="1">
      <alignment horizontal="center" vertical="center" wrapText="1"/>
    </xf>
    <xf numFmtId="0" fontId="0" fillId="3" borderId="7" xfId="0" applyFont="1" applyFill="1" applyBorder="1" applyAlignment="1">
      <alignment vertical="center" wrapText="1"/>
    </xf>
    <xf numFmtId="0" fontId="8" fillId="3" borderId="7"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0" fillId="2" borderId="0" xfId="0" applyFill="1" applyAlignment="1">
      <alignment wrapText="1"/>
    </xf>
    <xf numFmtId="49" fontId="0" fillId="2" borderId="0" xfId="0" applyNumberFormat="1" applyFill="1" applyBorder="1" applyAlignment="1"/>
    <xf numFmtId="0" fontId="0" fillId="2" borderId="0" xfId="0" applyNumberFormat="1" applyFill="1" applyBorder="1" applyAlignment="1"/>
    <xf numFmtId="49" fontId="0" fillId="2" borderId="0" xfId="0" applyNumberFormat="1" applyFill="1"/>
    <xf numFmtId="0" fontId="1" fillId="2" borderId="0" xfId="0" applyFont="1" applyFill="1" applyAlignment="1">
      <alignment vertical="center"/>
    </xf>
    <xf numFmtId="0" fontId="0" fillId="2" borderId="0" xfId="0" applyFont="1" applyFill="1" applyAlignment="1">
      <alignment vertical="center"/>
    </xf>
    <xf numFmtId="0" fontId="0" fillId="2" borderId="0" xfId="0" applyFont="1" applyFill="1"/>
    <xf numFmtId="0" fontId="0" fillId="2" borderId="30" xfId="0" applyFont="1" applyFill="1" applyBorder="1"/>
    <xf numFmtId="0" fontId="8" fillId="2" borderId="0" xfId="0" applyFont="1" applyFill="1" applyBorder="1" applyAlignment="1" applyProtection="1">
      <alignment horizontal="center"/>
      <protection locked="0"/>
    </xf>
    <xf numFmtId="0" fontId="8" fillId="2" borderId="0" xfId="0" applyFont="1" applyFill="1" applyBorder="1" applyAlignment="1" applyProtection="1">
      <alignment horizontal="center" vertical="center"/>
      <protection locked="0"/>
    </xf>
    <xf numFmtId="0" fontId="7" fillId="2" borderId="0" xfId="0" applyFont="1" applyFill="1" applyAlignment="1" applyProtection="1">
      <protection locked="0"/>
    </xf>
    <xf numFmtId="0" fontId="7" fillId="2" borderId="30" xfId="0" applyFont="1" applyFill="1" applyBorder="1" applyAlignment="1" applyProtection="1">
      <protection locked="0"/>
    </xf>
    <xf numFmtId="0" fontId="7" fillId="2" borderId="0" xfId="0" applyFont="1" applyFill="1" applyBorder="1" applyAlignment="1" applyProtection="1">
      <protection locked="0"/>
    </xf>
    <xf numFmtId="0" fontId="7" fillId="2" borderId="0" xfId="0" applyFont="1" applyFill="1" applyAlignment="1" applyProtection="1">
      <alignment vertical="top"/>
      <protection locked="0"/>
    </xf>
    <xf numFmtId="0" fontId="8" fillId="2" borderId="5"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0" xfId="0" applyFont="1" applyFill="1" applyAlignment="1">
      <alignment horizontal="center" vertical="center"/>
    </xf>
    <xf numFmtId="0" fontId="9" fillId="2" borderId="0" xfId="0" applyFont="1" applyFill="1" applyAlignment="1">
      <alignment vertical="center" wrapText="1"/>
    </xf>
    <xf numFmtId="0" fontId="9" fillId="2" borderId="30" xfId="0" applyFont="1" applyFill="1" applyBorder="1" applyAlignment="1">
      <alignment vertical="center" wrapText="1"/>
    </xf>
    <xf numFmtId="0" fontId="0" fillId="2" borderId="0" xfId="0" applyFont="1" applyFill="1" applyAlignment="1">
      <alignment vertical="center" wrapText="1"/>
    </xf>
    <xf numFmtId="0" fontId="0" fillId="2" borderId="30" xfId="0" applyFont="1" applyFill="1" applyBorder="1" applyAlignment="1">
      <alignment vertical="center" wrapText="1"/>
    </xf>
    <xf numFmtId="0" fontId="0" fillId="2" borderId="0" xfId="0" applyFont="1" applyFill="1" applyBorder="1"/>
    <xf numFmtId="0" fontId="3" fillId="3" borderId="7" xfId="0" applyFont="1" applyFill="1" applyBorder="1" applyAlignment="1">
      <alignment vertical="center" wrapText="1"/>
    </xf>
    <xf numFmtId="0" fontId="0" fillId="3" borderId="7" xfId="0" applyFont="1" applyFill="1" applyBorder="1" applyAlignment="1">
      <alignment horizontal="center" vertical="center" wrapText="1"/>
    </xf>
    <xf numFmtId="0" fontId="0" fillId="3" borderId="0" xfId="0" applyFont="1" applyFill="1" applyAlignment="1">
      <alignment horizontal="center" vertical="center" wrapText="1"/>
    </xf>
    <xf numFmtId="0" fontId="7" fillId="3" borderId="7" xfId="0" applyFont="1" applyFill="1" applyBorder="1" applyAlignment="1" applyProtection="1">
      <alignment horizontal="center" vertical="center" wrapText="1"/>
      <protection locked="0"/>
    </xf>
    <xf numFmtId="0" fontId="0" fillId="3" borderId="0" xfId="0" applyFill="1" applyAlignment="1">
      <alignment wrapText="1"/>
    </xf>
    <xf numFmtId="0" fontId="0" fillId="0" borderId="0" xfId="0" applyAlignment="1">
      <alignment wrapText="1"/>
    </xf>
    <xf numFmtId="0" fontId="0" fillId="0" borderId="9" xfId="0" applyBorder="1" applyAlignment="1"/>
    <xf numFmtId="0" fontId="0" fillId="0" borderId="10" xfId="0" applyBorder="1" applyAlignment="1"/>
    <xf numFmtId="49" fontId="3" fillId="3" borderId="7" xfId="0" applyNumberFormat="1" applyFont="1" applyFill="1" applyBorder="1" applyAlignment="1"/>
    <xf numFmtId="49" fontId="3" fillId="0" borderId="7" xfId="0" applyNumberFormat="1" applyFont="1" applyBorder="1" applyAlignment="1"/>
    <xf numFmtId="0" fontId="3" fillId="3" borderId="7" xfId="0" applyFont="1" applyFill="1" applyBorder="1" applyAlignment="1"/>
    <xf numFmtId="0" fontId="3" fillId="0" borderId="7" xfId="0" applyFont="1" applyBorder="1" applyAlignment="1"/>
    <xf numFmtId="0" fontId="0" fillId="3" borderId="7" xfId="0" applyFill="1" applyBorder="1" applyAlignment="1"/>
    <xf numFmtId="0" fontId="0" fillId="0" borderId="7" xfId="0" applyBorder="1" applyAlignment="1"/>
    <xf numFmtId="0" fontId="3" fillId="3" borderId="8" xfId="0" applyFont="1" applyFill="1" applyBorder="1" applyAlignment="1"/>
    <xf numFmtId="0" fontId="3" fillId="0" borderId="9" xfId="0" applyFont="1" applyBorder="1" applyAlignment="1"/>
    <xf numFmtId="0" fontId="3" fillId="0" borderId="10" xfId="0" applyFont="1" applyBorder="1" applyAlignment="1"/>
    <xf numFmtId="0" fontId="0" fillId="3" borderId="8" xfId="0" applyFill="1" applyBorder="1" applyAlignment="1"/>
    <xf numFmtId="0" fontId="0" fillId="3" borderId="8" xfId="0" applyFill="1" applyBorder="1" applyAlignment="1">
      <alignment horizontal="left"/>
    </xf>
    <xf numFmtId="0" fontId="0" fillId="3" borderId="10" xfId="0" applyFill="1" applyBorder="1" applyAlignment="1">
      <alignment horizontal="left"/>
    </xf>
    <xf numFmtId="0" fontId="0" fillId="3" borderId="7" xfId="0" applyFill="1" applyBorder="1" applyAlignment="1">
      <alignment horizontal="center"/>
    </xf>
    <xf numFmtId="0" fontId="3" fillId="3" borderId="1" xfId="0" applyFont="1" applyFill="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3" fillId="3" borderId="7" xfId="0" applyFont="1" applyFill="1" applyBorder="1" applyAlignment="1">
      <alignment vertical="top" wrapText="1"/>
    </xf>
    <xf numFmtId="0" fontId="3" fillId="0" borderId="7" xfId="0" applyFont="1" applyBorder="1" applyAlignment="1">
      <alignment vertical="top" wrapText="1"/>
    </xf>
    <xf numFmtId="0" fontId="0" fillId="3" borderId="8" xfId="0" applyFill="1" applyBorder="1"/>
    <xf numFmtId="0" fontId="0" fillId="3" borderId="9" xfId="0" applyFill="1" applyBorder="1"/>
    <xf numFmtId="0" fontId="0" fillId="3" borderId="10" xfId="0" applyFill="1" applyBorder="1"/>
    <xf numFmtId="0" fontId="7" fillId="3" borderId="7" xfId="0" applyFont="1" applyFill="1" applyBorder="1" applyAlignment="1">
      <alignment horizontal="center"/>
    </xf>
    <xf numFmtId="49" fontId="0" fillId="3" borderId="7" xfId="0" applyNumberFormat="1" applyFill="1" applyBorder="1" applyAlignment="1">
      <alignment wrapText="1"/>
    </xf>
    <xf numFmtId="0" fontId="0" fillId="3" borderId="7" xfId="0" applyFill="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7" fillId="0" borderId="3" xfId="0" applyFont="1" applyBorder="1" applyAlignment="1">
      <alignment wrapText="1"/>
    </xf>
    <xf numFmtId="0" fontId="7" fillId="0" borderId="12" xfId="0" applyFont="1" applyBorder="1" applyAlignment="1">
      <alignment wrapText="1"/>
    </xf>
    <xf numFmtId="0" fontId="7" fillId="0" borderId="0" xfId="0" applyFont="1" applyBorder="1" applyAlignment="1">
      <alignment wrapText="1"/>
    </xf>
    <xf numFmtId="0" fontId="7" fillId="0" borderId="13" xfId="0" applyFont="1" applyBorder="1" applyAlignment="1">
      <alignment wrapText="1"/>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3" fillId="3" borderId="1" xfId="0" applyFont="1" applyFill="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3" fillId="0" borderId="0" xfId="0" applyFont="1" applyAlignment="1">
      <alignment wrapText="1"/>
    </xf>
    <xf numFmtId="0" fontId="3" fillId="0" borderId="13"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7" fillId="3"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2"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xf>
    <xf numFmtId="0" fontId="3" fillId="2" borderId="0" xfId="0" applyFont="1" applyFill="1" applyAlignment="1">
      <alignment wrapText="1"/>
    </xf>
    <xf numFmtId="0" fontId="0" fillId="3" borderId="1" xfId="0" applyFill="1" applyBorder="1" applyAlignment="1"/>
    <xf numFmtId="0" fontId="0" fillId="0" borderId="2" xfId="0" applyBorder="1" applyAlignment="1"/>
    <xf numFmtId="0" fontId="0" fillId="0" borderId="3" xfId="0" applyBorder="1" applyAlignment="1"/>
    <xf numFmtId="0" fontId="0" fillId="0" borderId="12" xfId="0" applyBorder="1" applyAlignment="1"/>
    <xf numFmtId="0" fontId="0" fillId="0" borderId="0" xfId="0" applyBorder="1" applyAlignment="1"/>
    <xf numFmtId="0" fontId="0" fillId="0" borderId="13" xfId="0" applyBorder="1" applyAlignment="1"/>
    <xf numFmtId="0" fontId="0" fillId="0" borderId="4" xfId="0" applyBorder="1" applyAlignment="1"/>
    <xf numFmtId="0" fontId="0" fillId="0" borderId="5" xfId="0" applyBorder="1" applyAlignment="1"/>
    <xf numFmtId="0" fontId="0" fillId="0" borderId="6" xfId="0" applyBorder="1" applyAlignment="1"/>
    <xf numFmtId="49" fontId="0" fillId="3" borderId="7" xfId="0" applyNumberFormat="1" applyFill="1" applyBorder="1" applyAlignment="1"/>
    <xf numFmtId="0" fontId="0" fillId="3" borderId="7" xfId="0" applyNumberFormat="1" applyFill="1" applyBorder="1" applyAlignment="1"/>
    <xf numFmtId="0" fontId="7" fillId="12" borderId="7"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0" fillId="10" borderId="7"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0" fillId="12" borderId="7" xfId="0"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2" borderId="8" xfId="0" applyFont="1" applyFill="1" applyBorder="1" applyAlignment="1">
      <alignment horizontal="center" vertical="center" wrapText="1"/>
    </xf>
    <xf numFmtId="0" fontId="7" fillId="12" borderId="9"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8" fillId="9" borderId="5" xfId="0" applyFont="1" applyFill="1"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0" fillId="11" borderId="7" xfId="0" applyFill="1" applyBorder="1" applyAlignment="1">
      <alignment horizontal="center" vertical="center" wrapText="1"/>
    </xf>
    <xf numFmtId="0" fontId="1" fillId="3" borderId="31" xfId="0" applyFont="1" applyFill="1" applyBorder="1" applyAlignment="1">
      <alignment horizontal="center" vertical="center" textRotation="90"/>
    </xf>
    <xf numFmtId="0" fontId="8" fillId="3" borderId="7" xfId="0" applyFont="1" applyFill="1" applyBorder="1" applyAlignment="1" applyProtection="1">
      <alignment horizontal="center" vertical="center" wrapText="1"/>
      <protection locked="0"/>
    </xf>
    <xf numFmtId="0" fontId="1" fillId="2" borderId="0" xfId="0" applyFont="1" applyFill="1" applyAlignment="1">
      <alignment horizontal="left" vertical="center"/>
    </xf>
    <xf numFmtId="0" fontId="8" fillId="3" borderId="7" xfId="0" applyFont="1" applyFill="1" applyBorder="1" applyAlignment="1" applyProtection="1">
      <alignment horizontal="center" vertical="center"/>
      <protection locked="0"/>
    </xf>
    <xf numFmtId="0" fontId="0" fillId="3" borderId="7" xfId="0" applyFont="1" applyFill="1" applyBorder="1" applyAlignment="1">
      <alignment horizontal="center" vertical="center"/>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left" vertical="center" wrapText="1"/>
      <protection locked="0"/>
    </xf>
    <xf numFmtId="0" fontId="0" fillId="3" borderId="7" xfId="0" applyFont="1" applyFill="1" applyBorder="1" applyAlignment="1">
      <alignment vertical="center"/>
    </xf>
    <xf numFmtId="0" fontId="8" fillId="3" borderId="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textRotation="90"/>
      <protection locked="0"/>
    </xf>
    <xf numFmtId="0" fontId="0" fillId="3" borderId="7" xfId="0" applyFont="1" applyFill="1" applyBorder="1" applyAlignment="1">
      <alignment horizontal="center" vertical="center" textRotation="90"/>
    </xf>
    <xf numFmtId="0" fontId="7" fillId="3" borderId="7" xfId="0"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0" fillId="3" borderId="0" xfId="0" applyFill="1" applyBorder="1" applyAlignment="1">
      <alignment horizontal="center"/>
    </xf>
    <xf numFmtId="0" fontId="0" fillId="3" borderId="0" xfId="0" applyFill="1" applyAlignment="1">
      <alignment horizontal="center"/>
    </xf>
  </cellXfs>
  <cellStyles count="1">
    <cellStyle name="Normal" xfId="0" builtinId="0"/>
  </cellStyles>
  <dxfs count="21">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828675</xdr:colOff>
      <xdr:row>1</xdr:row>
      <xdr:rowOff>28576</xdr:rowOff>
    </xdr:from>
    <xdr:to>
      <xdr:col>10</xdr:col>
      <xdr:colOff>342900</xdr:colOff>
      <xdr:row>3</xdr:row>
      <xdr:rowOff>162390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62575" y="266701"/>
          <a:ext cx="962025" cy="514814"/>
        </a:xfrm>
        <a:prstGeom prst="rect">
          <a:avLst/>
        </a:prstGeom>
      </xdr:spPr>
    </xdr:pic>
    <xdr:clientData/>
  </xdr:twoCellAnchor>
  <xdr:twoCellAnchor editAs="oneCell">
    <xdr:from>
      <xdr:col>11</xdr:col>
      <xdr:colOff>190500</xdr:colOff>
      <xdr:row>2</xdr:row>
      <xdr:rowOff>22229</xdr:rowOff>
    </xdr:from>
    <xdr:to>
      <xdr:col>13</xdr:col>
      <xdr:colOff>561975</xdr:colOff>
      <xdr:row>3</xdr:row>
      <xdr:rowOff>56719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81800" y="450854"/>
          <a:ext cx="1590675" cy="224990"/>
        </a:xfrm>
        <a:prstGeom prst="rect">
          <a:avLst/>
        </a:prstGeom>
      </xdr:spPr>
    </xdr:pic>
    <xdr:clientData/>
  </xdr:twoCellAnchor>
  <xdr:twoCellAnchor editAs="oneCell">
    <xdr:from>
      <xdr:col>12</xdr:col>
      <xdr:colOff>104775</xdr:colOff>
      <xdr:row>4</xdr:row>
      <xdr:rowOff>57150</xdr:rowOff>
    </xdr:from>
    <xdr:to>
      <xdr:col>14</xdr:col>
      <xdr:colOff>67310</xdr:colOff>
      <xdr:row>7</xdr:row>
      <xdr:rowOff>28575</xdr:rowOff>
    </xdr:to>
    <xdr:pic>
      <xdr:nvPicPr>
        <xdr:cNvPr id="4" name="Picture 3" descr="C:\Users\kit\AppData\Local\Microsoft\Windows\INetCache\Content.Word\AS-Logo-2016_white-large.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293"/>
        <a:stretch/>
      </xdr:blipFill>
      <xdr:spPr bwMode="auto">
        <a:xfrm>
          <a:off x="7305675" y="904875"/>
          <a:ext cx="1181735" cy="6667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695325</xdr:colOff>
      <xdr:row>4</xdr:row>
      <xdr:rowOff>190500</xdr:rowOff>
    </xdr:from>
    <xdr:to>
      <xdr:col>12</xdr:col>
      <xdr:colOff>19050</xdr:colOff>
      <xdr:row>6</xdr:row>
      <xdr:rowOff>71474</xdr:rowOff>
    </xdr:to>
    <xdr:pic>
      <xdr:nvPicPr>
        <xdr:cNvPr id="5" name="Picture 4" descr="Scottish_Government_Logo"/>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34071" b="34512"/>
        <a:stretch>
          <a:fillRect/>
        </a:stretch>
      </xdr:blipFill>
      <xdr:spPr bwMode="auto">
        <a:xfrm>
          <a:off x="5229225" y="1038225"/>
          <a:ext cx="1990725" cy="3857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29</xdr:row>
      <xdr:rowOff>76199</xdr:rowOff>
    </xdr:from>
    <xdr:to>
      <xdr:col>1</xdr:col>
      <xdr:colOff>257175</xdr:colOff>
      <xdr:row>33</xdr:row>
      <xdr:rowOff>85724</xdr:rowOff>
    </xdr:to>
    <xdr:sp macro="" textlink="">
      <xdr:nvSpPr>
        <xdr:cNvPr id="2" name="TextBox 1"/>
        <xdr:cNvSpPr txBox="1"/>
      </xdr:nvSpPr>
      <xdr:spPr>
        <a:xfrm>
          <a:off x="457200" y="5600699"/>
          <a:ext cx="4095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GB" sz="1100"/>
            <a:t>Likelihood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N21"/>
  <sheetViews>
    <sheetView tabSelected="1" topLeftCell="A10" workbookViewId="0">
      <selection activeCell="F26" sqref="F26"/>
    </sheetView>
  </sheetViews>
  <sheetFormatPr defaultRowHeight="15" x14ac:dyDescent="0.25"/>
  <cols>
    <col min="1" max="1" width="4" style="2" customWidth="1"/>
    <col min="2" max="8" width="9.140625" style="2"/>
    <col min="9" max="9" width="12.5703125" style="2" customWidth="1"/>
    <col min="10" max="16384" width="9.140625" style="2"/>
  </cols>
  <sheetData>
    <row r="1" spans="1:14" ht="18.75" x14ac:dyDescent="0.3">
      <c r="A1" s="11" t="s">
        <v>134</v>
      </c>
    </row>
    <row r="2" spans="1:14" x14ac:dyDescent="0.25">
      <c r="A2" s="2" t="s">
        <v>123</v>
      </c>
    </row>
    <row r="4" spans="1:14" ht="18" customHeight="1" x14ac:dyDescent="0.25">
      <c r="A4" s="114" t="s">
        <v>108</v>
      </c>
      <c r="B4" s="115"/>
      <c r="C4" s="115"/>
      <c r="D4" s="115"/>
      <c r="E4" s="115"/>
      <c r="F4" s="115"/>
      <c r="G4" s="115"/>
      <c r="H4" s="115"/>
      <c r="I4" s="115"/>
    </row>
    <row r="5" spans="1:14" ht="24.75" customHeight="1" x14ac:dyDescent="0.25">
      <c r="A5" s="115"/>
      <c r="B5" s="115"/>
      <c r="C5" s="115"/>
      <c r="D5" s="115"/>
      <c r="E5" s="115"/>
      <c r="F5" s="115"/>
      <c r="G5" s="115"/>
      <c r="H5" s="115"/>
      <c r="I5" s="115"/>
    </row>
    <row r="7" spans="1:14" x14ac:dyDescent="0.25">
      <c r="B7" s="2" t="s">
        <v>126</v>
      </c>
    </row>
    <row r="9" spans="1:14" x14ac:dyDescent="0.25">
      <c r="B9" s="2" t="s">
        <v>135</v>
      </c>
    </row>
    <row r="10" spans="1:14" x14ac:dyDescent="0.25">
      <c r="B10" s="2" t="s">
        <v>125</v>
      </c>
    </row>
    <row r="11" spans="1:14" x14ac:dyDescent="0.25">
      <c r="B11" s="2" t="s">
        <v>136</v>
      </c>
    </row>
    <row r="12" spans="1:14" x14ac:dyDescent="0.25">
      <c r="B12" s="12" t="s">
        <v>133</v>
      </c>
    </row>
    <row r="13" spans="1:14" x14ac:dyDescent="0.25">
      <c r="B13" s="12" t="s">
        <v>186</v>
      </c>
    </row>
    <row r="14" spans="1:14" customFormat="1" x14ac:dyDescent="0.25">
      <c r="A14" s="12"/>
      <c r="B14" s="2"/>
      <c r="C14" s="2"/>
      <c r="D14" s="2"/>
      <c r="E14" s="2"/>
      <c r="F14" s="2"/>
      <c r="G14" s="2"/>
      <c r="H14" s="2"/>
      <c r="I14" s="2"/>
      <c r="J14" s="2"/>
      <c r="K14" s="2"/>
      <c r="L14" s="2"/>
      <c r="M14" s="2"/>
      <c r="N14" s="2"/>
    </row>
    <row r="15" spans="1:14" customFormat="1" x14ac:dyDescent="0.25">
      <c r="A15" s="114" t="s">
        <v>97</v>
      </c>
      <c r="B15" s="115"/>
      <c r="C15" s="115"/>
      <c r="D15" s="115"/>
      <c r="E15" s="115"/>
      <c r="F15" s="115"/>
      <c r="G15" s="115"/>
      <c r="H15" s="115"/>
      <c r="I15" s="115"/>
      <c r="J15" s="115"/>
      <c r="K15" s="115"/>
      <c r="L15" s="115"/>
      <c r="M15" s="115"/>
      <c r="N15" s="115"/>
    </row>
    <row r="16" spans="1:14" customFormat="1" x14ac:dyDescent="0.25">
      <c r="A16" s="115"/>
      <c r="B16" s="115"/>
      <c r="C16" s="115"/>
      <c r="D16" s="115"/>
      <c r="E16" s="115"/>
      <c r="F16" s="115"/>
      <c r="G16" s="115"/>
      <c r="H16" s="115"/>
      <c r="I16" s="115"/>
      <c r="J16" s="115"/>
      <c r="K16" s="115"/>
      <c r="L16" s="115"/>
      <c r="M16" s="115"/>
      <c r="N16" s="115"/>
    </row>
    <row r="17" spans="1:14" x14ac:dyDescent="0.25">
      <c r="A17" s="16"/>
      <c r="B17" s="16"/>
      <c r="C17" s="16"/>
      <c r="D17" s="16"/>
      <c r="E17" s="16"/>
      <c r="F17" s="16"/>
      <c r="G17" s="16"/>
      <c r="H17" s="16"/>
      <c r="I17" s="16"/>
      <c r="J17" s="16"/>
      <c r="K17" s="16"/>
      <c r="L17" s="16"/>
      <c r="M17" s="16"/>
      <c r="N17" s="16"/>
    </row>
    <row r="18" spans="1:14" x14ac:dyDescent="0.25">
      <c r="A18" s="2" t="s">
        <v>127</v>
      </c>
    </row>
    <row r="20" spans="1:14" x14ac:dyDescent="0.25">
      <c r="A20" s="2" t="s">
        <v>101</v>
      </c>
    </row>
    <row r="21" spans="1:14" x14ac:dyDescent="0.25">
      <c r="A21" s="2" t="s">
        <v>81</v>
      </c>
    </row>
  </sheetData>
  <mergeCells count="2">
    <mergeCell ref="A4:I5"/>
    <mergeCell ref="A15:N16"/>
  </mergeCells>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P49"/>
  <sheetViews>
    <sheetView topLeftCell="A4" workbookViewId="0">
      <selection activeCell="M12" sqref="M12:N12"/>
    </sheetView>
  </sheetViews>
  <sheetFormatPr defaultRowHeight="15" x14ac:dyDescent="0.25"/>
  <cols>
    <col min="1" max="2" width="9.140625" style="1"/>
    <col min="3" max="3" width="18.7109375" style="1" customWidth="1"/>
    <col min="4" max="14" width="9.140625" style="1"/>
    <col min="15" max="15" width="2.28515625" style="1" customWidth="1"/>
    <col min="16" max="16384" width="9.140625" style="1"/>
  </cols>
  <sheetData>
    <row r="1" spans="1:16" ht="18.75" x14ac:dyDescent="0.3">
      <c r="A1" s="4" t="s">
        <v>131</v>
      </c>
    </row>
    <row r="3" spans="1:16" x14ac:dyDescent="0.25">
      <c r="B3" s="1" t="s">
        <v>8</v>
      </c>
    </row>
    <row r="5" spans="1:16" x14ac:dyDescent="0.25">
      <c r="B5" s="1" t="s">
        <v>0</v>
      </c>
      <c r="D5" s="118" t="s">
        <v>179</v>
      </c>
      <c r="E5" s="119"/>
      <c r="F5" s="119"/>
      <c r="H5" s="1" t="s">
        <v>1</v>
      </c>
      <c r="J5" s="120" t="s">
        <v>178</v>
      </c>
      <c r="K5" s="121"/>
      <c r="L5" s="121"/>
      <c r="M5" s="121"/>
    </row>
    <row r="7" spans="1:16" x14ac:dyDescent="0.25">
      <c r="B7" s="1" t="s">
        <v>176</v>
      </c>
      <c r="D7" s="122" t="s">
        <v>177</v>
      </c>
      <c r="E7" s="123"/>
      <c r="F7" s="123"/>
      <c r="H7" s="1" t="s">
        <v>12</v>
      </c>
      <c r="J7" s="124" t="s">
        <v>13</v>
      </c>
      <c r="K7" s="125"/>
      <c r="L7" s="125"/>
      <c r="M7" s="126"/>
    </row>
    <row r="9" spans="1:16" x14ac:dyDescent="0.25">
      <c r="B9" s="1" t="s">
        <v>167</v>
      </c>
      <c r="F9" s="131" t="s">
        <v>11</v>
      </c>
      <c r="G9" s="132"/>
      <c r="H9" s="132"/>
      <c r="I9" s="132"/>
      <c r="J9" s="132"/>
      <c r="K9" s="132"/>
      <c r="L9" s="132"/>
      <c r="M9" s="133"/>
    </row>
    <row r="10" spans="1:16" x14ac:dyDescent="0.25">
      <c r="F10" s="134"/>
      <c r="G10" s="135"/>
      <c r="H10" s="135"/>
      <c r="I10" s="135"/>
      <c r="J10" s="135"/>
      <c r="K10" s="135"/>
      <c r="L10" s="135"/>
      <c r="M10" s="136"/>
    </row>
    <row r="11" spans="1:16" x14ac:dyDescent="0.25">
      <c r="F11" s="21"/>
      <c r="G11" s="21"/>
      <c r="H11" s="21"/>
      <c r="I11" s="21"/>
      <c r="J11" s="21"/>
      <c r="K11" s="21"/>
      <c r="L11" s="21"/>
      <c r="M11" s="21"/>
    </row>
    <row r="12" spans="1:16" x14ac:dyDescent="0.25">
      <c r="B12" s="1" t="s">
        <v>14</v>
      </c>
      <c r="F12" s="127"/>
      <c r="G12" s="116"/>
      <c r="H12" s="117"/>
      <c r="K12" s="1" t="s">
        <v>83</v>
      </c>
      <c r="M12" s="128" t="s">
        <v>90</v>
      </c>
      <c r="N12" s="129"/>
      <c r="P12" s="5" t="s">
        <v>85</v>
      </c>
    </row>
    <row r="14" spans="1:16" x14ac:dyDescent="0.25">
      <c r="B14" s="1" t="s">
        <v>168</v>
      </c>
      <c r="F14" s="127"/>
      <c r="G14" s="116"/>
      <c r="H14" s="117"/>
      <c r="J14" s="5" t="s">
        <v>84</v>
      </c>
    </row>
    <row r="15" spans="1:16" x14ac:dyDescent="0.25">
      <c r="F15" s="17"/>
      <c r="G15" s="17"/>
      <c r="H15" s="17"/>
      <c r="J15" s="5"/>
    </row>
    <row r="16" spans="1:16" x14ac:dyDescent="0.25">
      <c r="B16" s="3" t="s">
        <v>55</v>
      </c>
      <c r="D16" s="5" t="s">
        <v>129</v>
      </c>
      <c r="F16" s="17"/>
      <c r="G16" s="17"/>
      <c r="H16" s="17"/>
      <c r="J16" s="5"/>
    </row>
    <row r="17" spans="2:13" x14ac:dyDescent="0.25">
      <c r="F17" s="17"/>
      <c r="G17" s="17"/>
      <c r="H17" s="17"/>
      <c r="J17" s="5"/>
    </row>
    <row r="18" spans="2:13" ht="57.95" customHeight="1" x14ac:dyDescent="0.25">
      <c r="B18" s="78" t="s">
        <v>130</v>
      </c>
      <c r="D18" s="142"/>
      <c r="E18" s="142"/>
      <c r="F18" s="142"/>
      <c r="G18" s="142"/>
      <c r="H18" s="142"/>
      <c r="I18" s="142"/>
      <c r="J18" s="142"/>
      <c r="K18" s="142"/>
      <c r="L18" s="142"/>
      <c r="M18" s="142"/>
    </row>
    <row r="19" spans="2:13" x14ac:dyDescent="0.25">
      <c r="F19" s="17"/>
      <c r="G19" s="17"/>
      <c r="H19" s="17"/>
      <c r="J19" s="5"/>
    </row>
    <row r="20" spans="2:13" ht="57.95" customHeight="1" x14ac:dyDescent="0.25">
      <c r="B20" s="78" t="s">
        <v>71</v>
      </c>
      <c r="D20" s="130"/>
      <c r="E20" s="130"/>
      <c r="F20" s="130"/>
      <c r="G20" s="130"/>
      <c r="H20" s="130"/>
      <c r="I20" s="130"/>
      <c r="J20" s="130"/>
      <c r="K20" s="130"/>
      <c r="L20" s="130"/>
      <c r="M20" s="130"/>
    </row>
    <row r="21" spans="2:13" x14ac:dyDescent="0.25">
      <c r="D21" s="77"/>
      <c r="F21" s="17"/>
      <c r="G21" s="17"/>
      <c r="H21" s="17"/>
      <c r="J21" s="5"/>
    </row>
    <row r="22" spans="2:13" ht="57.95" customHeight="1" x14ac:dyDescent="0.25">
      <c r="B22" s="78" t="s">
        <v>72</v>
      </c>
      <c r="D22" s="130"/>
      <c r="E22" s="130"/>
      <c r="F22" s="130"/>
      <c r="G22" s="130"/>
      <c r="H22" s="130"/>
      <c r="I22" s="130"/>
      <c r="J22" s="130"/>
      <c r="K22" s="130"/>
      <c r="L22" s="130"/>
      <c r="M22" s="130"/>
    </row>
    <row r="23" spans="2:13" x14ac:dyDescent="0.25">
      <c r="D23" s="77"/>
      <c r="F23" s="17"/>
      <c r="G23" s="17"/>
      <c r="H23" s="17"/>
      <c r="J23" s="5"/>
    </row>
    <row r="24" spans="2:13" ht="57.95" customHeight="1" x14ac:dyDescent="0.25">
      <c r="B24" s="78" t="s">
        <v>128</v>
      </c>
      <c r="D24" s="130"/>
      <c r="E24" s="130"/>
      <c r="F24" s="130"/>
      <c r="G24" s="130"/>
      <c r="H24" s="130"/>
      <c r="I24" s="130"/>
      <c r="J24" s="130"/>
      <c r="K24" s="130"/>
      <c r="L24" s="130"/>
      <c r="M24" s="130"/>
    </row>
    <row r="26" spans="2:13" x14ac:dyDescent="0.25">
      <c r="B26" s="3" t="s">
        <v>2</v>
      </c>
    </row>
    <row r="28" spans="2:13" x14ac:dyDescent="0.25">
      <c r="B28" s="1" t="s">
        <v>3</v>
      </c>
      <c r="D28" s="127"/>
      <c r="E28" s="116"/>
      <c r="F28" s="117"/>
      <c r="H28" s="1" t="s">
        <v>6</v>
      </c>
      <c r="K28" s="127"/>
      <c r="L28" s="116"/>
      <c r="M28" s="117"/>
    </row>
    <row r="30" spans="2:13" x14ac:dyDescent="0.25">
      <c r="B30" s="1" t="s">
        <v>4</v>
      </c>
      <c r="D30" s="139"/>
      <c r="E30" s="140"/>
      <c r="F30" s="141"/>
      <c r="H30" s="1" t="s">
        <v>7</v>
      </c>
      <c r="K30" s="127"/>
      <c r="L30" s="116"/>
      <c r="M30" s="117"/>
    </row>
    <row r="32" spans="2:13" x14ac:dyDescent="0.25">
      <c r="B32" s="1" t="s">
        <v>5</v>
      </c>
      <c r="D32" s="139"/>
      <c r="E32" s="140"/>
      <c r="F32" s="141"/>
      <c r="H32" s="1" t="s">
        <v>5</v>
      </c>
      <c r="K32" s="127"/>
      <c r="L32" s="116"/>
      <c r="M32" s="117"/>
    </row>
    <row r="34" spans="1:12" x14ac:dyDescent="0.25">
      <c r="B34" s="3" t="s">
        <v>53</v>
      </c>
    </row>
    <row r="36" spans="1:12" x14ac:dyDescent="0.25">
      <c r="B36" s="1" t="s">
        <v>9</v>
      </c>
    </row>
    <row r="38" spans="1:12" x14ac:dyDescent="0.25">
      <c r="B38" s="137" t="s">
        <v>10</v>
      </c>
      <c r="C38" s="138"/>
      <c r="D38" s="138"/>
      <c r="E38" s="138"/>
      <c r="F38" s="138"/>
      <c r="G38" s="138"/>
      <c r="H38" s="138"/>
      <c r="I38" s="138"/>
      <c r="J38" s="138"/>
      <c r="K38" s="138"/>
      <c r="L38" s="138"/>
    </row>
    <row r="39" spans="1:12" x14ac:dyDescent="0.25">
      <c r="B39" s="138"/>
      <c r="C39" s="138"/>
      <c r="D39" s="138"/>
      <c r="E39" s="138"/>
      <c r="F39" s="138"/>
      <c r="G39" s="138"/>
      <c r="H39" s="138"/>
      <c r="I39" s="138"/>
      <c r="J39" s="138"/>
      <c r="K39" s="138"/>
      <c r="L39" s="138"/>
    </row>
    <row r="40" spans="1:12" x14ac:dyDescent="0.25">
      <c r="B40" s="138"/>
      <c r="C40" s="138"/>
      <c r="D40" s="138"/>
      <c r="E40" s="138"/>
      <c r="F40" s="138"/>
      <c r="G40" s="138"/>
      <c r="H40" s="138"/>
      <c r="I40" s="138"/>
      <c r="J40" s="138"/>
      <c r="K40" s="138"/>
      <c r="L40" s="138"/>
    </row>
    <row r="41" spans="1:12" x14ac:dyDescent="0.25">
      <c r="B41" s="138"/>
      <c r="C41" s="138"/>
      <c r="D41" s="138"/>
      <c r="E41" s="138"/>
      <c r="F41" s="138"/>
      <c r="G41" s="138"/>
      <c r="H41" s="138"/>
      <c r="I41" s="138"/>
      <c r="J41" s="138"/>
      <c r="K41" s="138"/>
      <c r="L41" s="138"/>
    </row>
    <row r="42" spans="1:12" x14ac:dyDescent="0.25">
      <c r="B42" s="138"/>
      <c r="C42" s="138"/>
      <c r="D42" s="138"/>
      <c r="E42" s="138"/>
      <c r="F42" s="138"/>
      <c r="G42" s="138"/>
      <c r="H42" s="138"/>
      <c r="I42" s="138"/>
      <c r="J42" s="138"/>
      <c r="K42" s="138"/>
      <c r="L42" s="138"/>
    </row>
    <row r="44" spans="1:12" x14ac:dyDescent="0.25">
      <c r="A44" s="19"/>
      <c r="B44" s="19"/>
      <c r="C44" s="19"/>
      <c r="D44" s="19"/>
      <c r="E44" s="19"/>
      <c r="F44" s="19"/>
      <c r="G44" s="19"/>
      <c r="H44" s="19"/>
      <c r="I44" s="19"/>
    </row>
    <row r="45" spans="1:12" x14ac:dyDescent="0.25">
      <c r="A45" s="19"/>
      <c r="B45" s="19"/>
      <c r="C45" s="19"/>
      <c r="D45" s="19"/>
      <c r="E45" s="19"/>
      <c r="F45" s="19"/>
      <c r="G45" s="19"/>
      <c r="H45" s="19"/>
      <c r="I45" s="19"/>
    </row>
    <row r="46" spans="1:12" x14ac:dyDescent="0.25">
      <c r="A46" s="19"/>
      <c r="B46" s="19"/>
      <c r="C46" s="19"/>
      <c r="D46" s="19"/>
      <c r="E46" s="19"/>
      <c r="F46" s="19"/>
      <c r="G46" s="19"/>
      <c r="H46" s="19"/>
      <c r="I46" s="19"/>
    </row>
    <row r="47" spans="1:12" x14ac:dyDescent="0.25">
      <c r="A47" s="20"/>
      <c r="B47" s="19"/>
      <c r="C47" s="19"/>
      <c r="D47" s="19"/>
      <c r="E47" s="19"/>
      <c r="F47" s="19"/>
      <c r="G47" s="19"/>
      <c r="H47" s="19"/>
      <c r="I47" s="19"/>
    </row>
    <row r="48" spans="1:12" x14ac:dyDescent="0.25">
      <c r="A48" s="19"/>
      <c r="B48" s="19"/>
      <c r="C48" s="19"/>
      <c r="D48" s="19"/>
      <c r="E48" s="19"/>
      <c r="F48" s="19"/>
      <c r="G48" s="19"/>
      <c r="H48" s="19"/>
      <c r="I48" s="19"/>
    </row>
    <row r="49" spans="1:9" x14ac:dyDescent="0.25">
      <c r="A49" s="19"/>
      <c r="B49" s="19"/>
      <c r="C49" s="19"/>
      <c r="D49" s="19"/>
      <c r="E49" s="19"/>
      <c r="F49" s="19"/>
      <c r="G49" s="19"/>
      <c r="H49" s="19"/>
      <c r="I49" s="19"/>
    </row>
  </sheetData>
  <mergeCells count="19">
    <mergeCell ref="D24:M24"/>
    <mergeCell ref="F9:M10"/>
    <mergeCell ref="B38:L42"/>
    <mergeCell ref="D28:F28"/>
    <mergeCell ref="F14:H14"/>
    <mergeCell ref="K28:M28"/>
    <mergeCell ref="K30:M30"/>
    <mergeCell ref="K32:M32"/>
    <mergeCell ref="D30:F30"/>
    <mergeCell ref="D32:F32"/>
    <mergeCell ref="D18:M18"/>
    <mergeCell ref="D20:M20"/>
    <mergeCell ref="D22:M22"/>
    <mergeCell ref="D5:F5"/>
    <mergeCell ref="J5:M5"/>
    <mergeCell ref="D7:F7"/>
    <mergeCell ref="J7:M7"/>
    <mergeCell ref="F12:H12"/>
    <mergeCell ref="M12:N12"/>
  </mergeCells>
  <dataValidations count="1">
    <dataValidation type="list" allowBlank="1" showInputMessage="1" showErrorMessage="1" sqref="M12:N12">
      <formula1>TimPer</formula1>
    </dataValidation>
  </dataValidation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pageSetUpPr fitToPage="1"/>
  </sheetPr>
  <dimension ref="A1:AE28"/>
  <sheetViews>
    <sheetView topLeftCell="A4" zoomScaleNormal="100" workbookViewId="0">
      <selection activeCell="A11" sqref="A9:XFD11"/>
    </sheetView>
  </sheetViews>
  <sheetFormatPr defaultRowHeight="15" x14ac:dyDescent="0.25"/>
  <cols>
    <col min="1" max="1" width="20.140625" style="1" customWidth="1"/>
    <col min="2" max="23" width="4.5703125" style="1" bestFit="1" customWidth="1"/>
    <col min="24" max="16384" width="9.140625" style="1"/>
  </cols>
  <sheetData>
    <row r="1" spans="1:31" ht="18.75" x14ac:dyDescent="0.3">
      <c r="A1" s="4" t="s">
        <v>132</v>
      </c>
    </row>
    <row r="2" spans="1:31" ht="15" customHeight="1" x14ac:dyDescent="0.3">
      <c r="A2" s="4"/>
      <c r="P2" s="87"/>
      <c r="Q2" s="88"/>
      <c r="R2" s="88"/>
      <c r="S2" s="88"/>
      <c r="T2" s="88"/>
      <c r="U2" s="88"/>
    </row>
    <row r="3" spans="1:31" ht="15" customHeight="1" x14ac:dyDescent="0.25">
      <c r="A3" s="1" t="s">
        <v>38</v>
      </c>
      <c r="B3" s="143" t="str">
        <f>'1. Scope'!D5</f>
        <v>Sample project</v>
      </c>
      <c r="C3" s="144"/>
      <c r="D3" s="144"/>
      <c r="E3" s="144"/>
      <c r="F3" s="144"/>
      <c r="G3" s="144"/>
      <c r="H3" s="86"/>
      <c r="I3" s="86"/>
      <c r="J3" s="86"/>
      <c r="L3" s="1" t="s">
        <v>1</v>
      </c>
      <c r="P3" s="122"/>
      <c r="Q3" s="123"/>
      <c r="R3" s="123"/>
      <c r="S3" s="123"/>
      <c r="T3" s="123"/>
      <c r="U3" s="123"/>
    </row>
    <row r="4" spans="1:31" x14ac:dyDescent="0.25">
      <c r="C4" s="6"/>
      <c r="D4" s="6"/>
      <c r="E4" s="6"/>
      <c r="F4" s="6"/>
      <c r="G4" s="6"/>
      <c r="H4" s="6"/>
      <c r="I4" s="6"/>
      <c r="J4" s="6"/>
      <c r="K4" s="6"/>
      <c r="L4" s="6"/>
      <c r="M4" s="6"/>
      <c r="N4" s="6"/>
    </row>
    <row r="5" spans="1:31" ht="137.25" x14ac:dyDescent="0.25">
      <c r="A5" s="7" t="s">
        <v>164</v>
      </c>
      <c r="B5" s="46" t="s">
        <v>15</v>
      </c>
      <c r="C5" s="46" t="s">
        <v>185</v>
      </c>
      <c r="D5" s="46" t="s">
        <v>17</v>
      </c>
      <c r="E5" s="46" t="s">
        <v>122</v>
      </c>
      <c r="F5" s="46" t="s">
        <v>18</v>
      </c>
      <c r="G5" s="46" t="s">
        <v>19</v>
      </c>
      <c r="H5" s="46" t="s">
        <v>20</v>
      </c>
      <c r="I5" s="46" t="s">
        <v>21</v>
      </c>
      <c r="J5" s="46" t="s">
        <v>44</v>
      </c>
      <c r="K5" s="46" t="s">
        <v>22</v>
      </c>
      <c r="L5" s="46" t="s">
        <v>23</v>
      </c>
      <c r="M5" s="46" t="s">
        <v>24</v>
      </c>
      <c r="N5" s="46" t="s">
        <v>25</v>
      </c>
      <c r="O5" s="46" t="s">
        <v>26</v>
      </c>
      <c r="P5" s="46" t="s">
        <v>27</v>
      </c>
      <c r="Q5" s="46" t="s">
        <v>28</v>
      </c>
      <c r="R5" s="46" t="s">
        <v>29</v>
      </c>
      <c r="S5" s="46" t="s">
        <v>30</v>
      </c>
      <c r="T5" s="46" t="s">
        <v>31</v>
      </c>
      <c r="U5" s="46" t="s">
        <v>32</v>
      </c>
      <c r="V5" s="46" t="s">
        <v>33</v>
      </c>
      <c r="W5" s="46" t="s">
        <v>34</v>
      </c>
    </row>
    <row r="6" spans="1:31" ht="30" x14ac:dyDescent="0.25">
      <c r="A6" s="45" t="s">
        <v>37</v>
      </c>
      <c r="B6" s="57" t="s">
        <v>73</v>
      </c>
      <c r="C6" s="58" t="s">
        <v>73</v>
      </c>
      <c r="D6" s="58" t="s">
        <v>75</v>
      </c>
      <c r="E6" s="58" t="s">
        <v>74</v>
      </c>
      <c r="F6" s="58"/>
      <c r="G6" s="58"/>
      <c r="H6" s="58"/>
      <c r="I6" s="58"/>
      <c r="J6" s="58"/>
      <c r="K6" s="58"/>
      <c r="L6" s="58" t="s">
        <v>73</v>
      </c>
      <c r="M6" s="58"/>
      <c r="N6" s="58"/>
      <c r="O6" s="58"/>
      <c r="P6" s="58"/>
      <c r="Q6" s="58"/>
      <c r="R6" s="58"/>
      <c r="S6" s="58"/>
      <c r="T6" s="58"/>
      <c r="U6" s="58"/>
      <c r="V6" s="58"/>
      <c r="W6" s="58"/>
      <c r="Y6" s="172"/>
      <c r="Z6" s="173"/>
      <c r="AA6" s="173"/>
      <c r="AB6" s="173"/>
      <c r="AC6" s="173"/>
      <c r="AD6" s="77"/>
      <c r="AE6" s="77"/>
    </row>
    <row r="7" spans="1:31" x14ac:dyDescent="0.25">
      <c r="A7" s="45" t="s">
        <v>71</v>
      </c>
      <c r="B7" s="59" t="s">
        <v>74</v>
      </c>
      <c r="C7" s="60" t="s">
        <v>74</v>
      </c>
      <c r="D7" s="60" t="s">
        <v>74</v>
      </c>
      <c r="E7" s="60" t="s">
        <v>74</v>
      </c>
      <c r="F7" s="60"/>
      <c r="G7" s="60"/>
      <c r="H7" s="60"/>
      <c r="I7" s="60"/>
      <c r="J7" s="60"/>
      <c r="K7" s="60"/>
      <c r="L7" s="60" t="s">
        <v>74</v>
      </c>
      <c r="M7" s="60"/>
      <c r="N7" s="60"/>
      <c r="O7" s="60"/>
      <c r="P7" s="60"/>
      <c r="Q7" s="60"/>
      <c r="R7" s="60"/>
      <c r="S7" s="60"/>
      <c r="T7" s="60"/>
      <c r="U7" s="60"/>
      <c r="V7" s="60"/>
      <c r="W7" s="61"/>
      <c r="Y7" s="174"/>
      <c r="Z7" s="174"/>
      <c r="AA7" s="174"/>
      <c r="AB7" s="174"/>
      <c r="AC7" s="174"/>
      <c r="AD7" s="77"/>
      <c r="AE7" s="77"/>
    </row>
    <row r="8" spans="1:31" x14ac:dyDescent="0.25">
      <c r="A8" s="45" t="s">
        <v>72</v>
      </c>
      <c r="B8" s="59" t="s">
        <v>73</v>
      </c>
      <c r="C8" s="60" t="s">
        <v>75</v>
      </c>
      <c r="D8" s="60" t="s">
        <v>75</v>
      </c>
      <c r="E8" s="60" t="s">
        <v>75</v>
      </c>
      <c r="F8" s="60"/>
      <c r="G8" s="60"/>
      <c r="H8" s="60"/>
      <c r="I8" s="60"/>
      <c r="J8" s="60"/>
      <c r="K8" s="60"/>
      <c r="L8" s="60" t="s">
        <v>75</v>
      </c>
      <c r="M8" s="60"/>
      <c r="N8" s="60"/>
      <c r="O8" s="60"/>
      <c r="P8" s="60"/>
      <c r="Q8" s="60"/>
      <c r="R8" s="60"/>
      <c r="S8" s="60"/>
      <c r="T8" s="60"/>
      <c r="U8" s="60"/>
      <c r="V8" s="60"/>
      <c r="W8" s="58"/>
      <c r="Y8" s="174"/>
      <c r="Z8" s="174"/>
      <c r="AA8" s="174"/>
      <c r="AB8" s="174"/>
      <c r="AC8" s="174"/>
      <c r="AD8" s="77"/>
      <c r="AE8" s="77"/>
    </row>
    <row r="9" spans="1:31" x14ac:dyDescent="0.25">
      <c r="A9" s="45" t="s">
        <v>184</v>
      </c>
      <c r="B9" s="57" t="s">
        <v>73</v>
      </c>
      <c r="C9" s="58" t="s">
        <v>74</v>
      </c>
      <c r="D9" s="58" t="s">
        <v>75</v>
      </c>
      <c r="E9" s="58" t="s">
        <v>74</v>
      </c>
      <c r="F9" s="58"/>
      <c r="G9" s="58"/>
      <c r="H9" s="58"/>
      <c r="I9" s="58"/>
      <c r="J9" s="58"/>
      <c r="K9" s="58"/>
      <c r="L9" s="58" t="s">
        <v>75</v>
      </c>
      <c r="M9" s="58"/>
      <c r="N9" s="58"/>
      <c r="O9" s="58"/>
      <c r="P9" s="58"/>
      <c r="Q9" s="58"/>
      <c r="R9" s="58"/>
      <c r="S9" s="58"/>
      <c r="T9" s="58"/>
      <c r="U9" s="58"/>
      <c r="V9" s="58"/>
      <c r="W9" s="58"/>
      <c r="Y9" s="77"/>
      <c r="Z9" s="77"/>
      <c r="AA9" s="77"/>
      <c r="AB9" s="77"/>
      <c r="AC9" s="77"/>
      <c r="AD9" s="77"/>
      <c r="AE9" s="77"/>
    </row>
    <row r="10" spans="1:31" hidden="1" x14ac:dyDescent="0.25">
      <c r="A10" s="62" t="s">
        <v>121</v>
      </c>
      <c r="B10" s="63">
        <f t="shared" ref="B10:W10" si="0">ROUND((COUNTIF(B6:B9,"H")*3+COUNTIF(B6:B9,"M")*2+COUNTIF(B6:B9,"L"))/4,0)</f>
        <v>3</v>
      </c>
      <c r="C10" s="63">
        <f t="shared" si="0"/>
        <v>2</v>
      </c>
      <c r="D10" s="63">
        <f t="shared" si="0"/>
        <v>1</v>
      </c>
      <c r="E10" s="63">
        <f t="shared" si="0"/>
        <v>2</v>
      </c>
      <c r="F10" s="63">
        <f t="shared" si="0"/>
        <v>0</v>
      </c>
      <c r="G10" s="63">
        <f t="shared" si="0"/>
        <v>0</v>
      </c>
      <c r="H10" s="63">
        <f t="shared" si="0"/>
        <v>0</v>
      </c>
      <c r="I10" s="63">
        <f t="shared" si="0"/>
        <v>0</v>
      </c>
      <c r="J10" s="63">
        <f t="shared" si="0"/>
        <v>0</v>
      </c>
      <c r="K10" s="63">
        <f t="shared" si="0"/>
        <v>0</v>
      </c>
      <c r="L10" s="63">
        <f t="shared" si="0"/>
        <v>2</v>
      </c>
      <c r="M10" s="63">
        <f t="shared" si="0"/>
        <v>0</v>
      </c>
      <c r="N10" s="63">
        <f t="shared" si="0"/>
        <v>0</v>
      </c>
      <c r="O10" s="63">
        <f t="shared" si="0"/>
        <v>0</v>
      </c>
      <c r="P10" s="63">
        <f t="shared" si="0"/>
        <v>0</v>
      </c>
      <c r="Q10" s="63">
        <f t="shared" si="0"/>
        <v>0</v>
      </c>
      <c r="R10" s="63">
        <f t="shared" si="0"/>
        <v>0</v>
      </c>
      <c r="S10" s="63">
        <f t="shared" si="0"/>
        <v>0</v>
      </c>
      <c r="T10" s="63">
        <f t="shared" si="0"/>
        <v>0</v>
      </c>
      <c r="U10" s="63">
        <f t="shared" si="0"/>
        <v>0</v>
      </c>
      <c r="V10" s="63">
        <f t="shared" si="0"/>
        <v>0</v>
      </c>
      <c r="W10" s="63">
        <f t="shared" si="0"/>
        <v>0</v>
      </c>
      <c r="Y10" s="77"/>
      <c r="Z10" s="77"/>
      <c r="AA10" s="77"/>
      <c r="AB10" s="77"/>
      <c r="AC10" s="77"/>
      <c r="AD10" s="77"/>
      <c r="AE10" s="77"/>
    </row>
    <row r="11" spans="1:31" x14ac:dyDescent="0.25">
      <c r="Y11" s="77"/>
      <c r="Z11" s="77"/>
      <c r="AA11" s="77"/>
      <c r="AB11" s="77"/>
      <c r="AC11" s="77"/>
      <c r="AD11" s="77"/>
      <c r="AE11" s="77"/>
    </row>
    <row r="12" spans="1:31" ht="14.25" customHeight="1" x14ac:dyDescent="0.25">
      <c r="A12" s="3" t="s">
        <v>172</v>
      </c>
      <c r="Y12" s="77"/>
      <c r="Z12" s="77"/>
      <c r="AA12" s="77"/>
      <c r="AB12" s="77"/>
      <c r="AC12" s="77"/>
      <c r="AD12" s="77"/>
      <c r="AE12" s="77"/>
    </row>
    <row r="13" spans="1:31" ht="14.25" customHeight="1" x14ac:dyDescent="0.25">
      <c r="Y13" s="77"/>
      <c r="Z13" s="77"/>
      <c r="AA13" s="77"/>
      <c r="AB13" s="77"/>
      <c r="AC13" s="77"/>
      <c r="AD13" s="77"/>
      <c r="AE13" s="77"/>
    </row>
    <row r="14" spans="1:31" ht="14.25" customHeight="1" x14ac:dyDescent="0.25">
      <c r="B14" s="154" t="s">
        <v>175</v>
      </c>
      <c r="C14" s="155"/>
      <c r="D14" s="155"/>
      <c r="E14" s="155"/>
      <c r="F14" s="155"/>
      <c r="G14" s="155"/>
      <c r="H14" s="155"/>
      <c r="I14" s="155"/>
      <c r="J14" s="155"/>
      <c r="K14" s="155"/>
      <c r="L14" s="155"/>
      <c r="M14" s="155"/>
      <c r="N14" s="155"/>
      <c r="O14" s="155"/>
      <c r="P14" s="155"/>
      <c r="Q14" s="155"/>
      <c r="R14" s="155"/>
      <c r="S14" s="155"/>
      <c r="T14" s="155"/>
      <c r="U14" s="155"/>
      <c r="V14" s="155"/>
      <c r="W14" s="156"/>
      <c r="Y14" s="77"/>
      <c r="Z14" s="77"/>
      <c r="AA14" s="77"/>
      <c r="AB14" s="77"/>
      <c r="AC14" s="77"/>
      <c r="AD14" s="77"/>
      <c r="AE14" s="77"/>
    </row>
    <row r="15" spans="1:31" x14ac:dyDescent="0.25">
      <c r="B15" s="157"/>
      <c r="C15" s="158"/>
      <c r="D15" s="158"/>
      <c r="E15" s="158"/>
      <c r="F15" s="158"/>
      <c r="G15" s="158"/>
      <c r="H15" s="158"/>
      <c r="I15" s="158"/>
      <c r="J15" s="158"/>
      <c r="K15" s="158"/>
      <c r="L15" s="158"/>
      <c r="M15" s="158"/>
      <c r="N15" s="158"/>
      <c r="O15" s="158"/>
      <c r="P15" s="158"/>
      <c r="Q15" s="158"/>
      <c r="R15" s="158"/>
      <c r="S15" s="158"/>
      <c r="T15" s="158"/>
      <c r="U15" s="158"/>
      <c r="V15" s="158"/>
      <c r="W15" s="159"/>
    </row>
    <row r="16" spans="1:31" x14ac:dyDescent="0.25">
      <c r="B16" s="160"/>
      <c r="C16" s="161"/>
      <c r="D16" s="161"/>
      <c r="E16" s="161"/>
      <c r="F16" s="161"/>
      <c r="G16" s="161"/>
      <c r="H16" s="161"/>
      <c r="I16" s="161"/>
      <c r="J16" s="161"/>
      <c r="K16" s="161"/>
      <c r="L16" s="161"/>
      <c r="M16" s="161"/>
      <c r="N16" s="161"/>
      <c r="O16" s="161"/>
      <c r="P16" s="161"/>
      <c r="Q16" s="161"/>
      <c r="R16" s="161"/>
      <c r="S16" s="161"/>
      <c r="T16" s="161"/>
      <c r="U16" s="161"/>
      <c r="V16" s="161"/>
      <c r="W16" s="162"/>
    </row>
    <row r="18" spans="1:23" x14ac:dyDescent="0.25">
      <c r="A18" s="3" t="s">
        <v>36</v>
      </c>
    </row>
    <row r="20" spans="1:23" ht="15" customHeight="1" x14ac:dyDescent="0.25">
      <c r="B20" s="145"/>
      <c r="C20" s="146"/>
      <c r="D20" s="146"/>
      <c r="E20" s="146"/>
      <c r="F20" s="146"/>
      <c r="G20" s="146"/>
      <c r="H20" s="146"/>
      <c r="I20" s="146"/>
      <c r="J20" s="146"/>
      <c r="K20" s="146"/>
      <c r="L20" s="146"/>
      <c r="M20" s="146"/>
      <c r="N20" s="146"/>
      <c r="O20" s="146"/>
      <c r="P20" s="146"/>
      <c r="Q20" s="146"/>
      <c r="R20" s="146"/>
      <c r="S20" s="146"/>
      <c r="T20" s="146"/>
      <c r="U20" s="146"/>
      <c r="V20" s="146"/>
      <c r="W20" s="147"/>
    </row>
    <row r="21" spans="1:23" x14ac:dyDescent="0.25">
      <c r="B21" s="148"/>
      <c r="C21" s="149"/>
      <c r="D21" s="149"/>
      <c r="E21" s="149"/>
      <c r="F21" s="149"/>
      <c r="G21" s="149"/>
      <c r="H21" s="149"/>
      <c r="I21" s="149"/>
      <c r="J21" s="149"/>
      <c r="K21" s="149"/>
      <c r="L21" s="149"/>
      <c r="M21" s="149"/>
      <c r="N21" s="149"/>
      <c r="O21" s="149"/>
      <c r="P21" s="149"/>
      <c r="Q21" s="149"/>
      <c r="R21" s="149"/>
      <c r="S21" s="149"/>
      <c r="T21" s="149"/>
      <c r="U21" s="149"/>
      <c r="V21" s="149"/>
      <c r="W21" s="150"/>
    </row>
    <row r="22" spans="1:23" x14ac:dyDescent="0.25">
      <c r="B22" s="151"/>
      <c r="C22" s="152"/>
      <c r="D22" s="152"/>
      <c r="E22" s="152"/>
      <c r="F22" s="152"/>
      <c r="G22" s="152"/>
      <c r="H22" s="152"/>
      <c r="I22" s="152"/>
      <c r="J22" s="152"/>
      <c r="K22" s="152"/>
      <c r="L22" s="152"/>
      <c r="M22" s="152"/>
      <c r="N22" s="152"/>
      <c r="O22" s="152"/>
      <c r="P22" s="152"/>
      <c r="Q22" s="152"/>
      <c r="R22" s="152"/>
      <c r="S22" s="152"/>
      <c r="T22" s="152"/>
      <c r="U22" s="152"/>
      <c r="V22" s="152"/>
      <c r="W22" s="153"/>
    </row>
    <row r="24" spans="1:23" x14ac:dyDescent="0.25">
      <c r="A24" s="3" t="s">
        <v>35</v>
      </c>
    </row>
    <row r="25" spans="1:23" x14ac:dyDescent="0.25">
      <c r="A25" s="3"/>
    </row>
    <row r="26" spans="1:23" ht="15" customHeight="1" x14ac:dyDescent="0.25">
      <c r="B26" s="163"/>
      <c r="C26" s="164"/>
      <c r="D26" s="164"/>
      <c r="E26" s="164"/>
      <c r="F26" s="164"/>
      <c r="G26" s="164"/>
      <c r="H26" s="164"/>
      <c r="I26" s="164"/>
      <c r="J26" s="164"/>
      <c r="K26" s="164"/>
      <c r="L26" s="164"/>
      <c r="M26" s="164"/>
      <c r="N26" s="164"/>
      <c r="O26" s="164"/>
      <c r="P26" s="164"/>
      <c r="Q26" s="164"/>
      <c r="R26" s="164"/>
      <c r="S26" s="164"/>
      <c r="T26" s="164"/>
      <c r="U26" s="164"/>
      <c r="V26" s="164"/>
      <c r="W26" s="165"/>
    </row>
    <row r="27" spans="1:23" x14ac:dyDescent="0.25">
      <c r="B27" s="166"/>
      <c r="C27" s="167"/>
      <c r="D27" s="167"/>
      <c r="E27" s="167"/>
      <c r="F27" s="167"/>
      <c r="G27" s="167"/>
      <c r="H27" s="167"/>
      <c r="I27" s="167"/>
      <c r="J27" s="167"/>
      <c r="K27" s="167"/>
      <c r="L27" s="167"/>
      <c r="M27" s="167"/>
      <c r="N27" s="167"/>
      <c r="O27" s="167"/>
      <c r="P27" s="167"/>
      <c r="Q27" s="167"/>
      <c r="R27" s="167"/>
      <c r="S27" s="167"/>
      <c r="T27" s="167"/>
      <c r="U27" s="167"/>
      <c r="V27" s="167"/>
      <c r="W27" s="168"/>
    </row>
    <row r="28" spans="1:23" x14ac:dyDescent="0.25">
      <c r="B28" s="169"/>
      <c r="C28" s="170"/>
      <c r="D28" s="170"/>
      <c r="E28" s="170"/>
      <c r="F28" s="170"/>
      <c r="G28" s="170"/>
      <c r="H28" s="170"/>
      <c r="I28" s="170"/>
      <c r="J28" s="170"/>
      <c r="K28" s="170"/>
      <c r="L28" s="170"/>
      <c r="M28" s="170"/>
      <c r="N28" s="170"/>
      <c r="O28" s="170"/>
      <c r="P28" s="170"/>
      <c r="Q28" s="170"/>
      <c r="R28" s="170"/>
      <c r="S28" s="170"/>
      <c r="T28" s="170"/>
      <c r="U28" s="170"/>
      <c r="V28" s="170"/>
      <c r="W28" s="171"/>
    </row>
  </sheetData>
  <mergeCells count="6">
    <mergeCell ref="B3:G3"/>
    <mergeCell ref="B20:W22"/>
    <mergeCell ref="B14:W16"/>
    <mergeCell ref="B26:W28"/>
    <mergeCell ref="Y6:AC8"/>
    <mergeCell ref="P3:U3"/>
  </mergeCells>
  <conditionalFormatting sqref="B6:W10">
    <cfRule type="containsText" dxfId="20" priority="1" operator="containsText" text="L">
      <formula>NOT(ISERROR(SEARCH("L",B6)))</formula>
    </cfRule>
    <cfRule type="containsText" dxfId="19" priority="2" operator="containsText" text="M">
      <formula>NOT(ISERROR(SEARCH("M",B6)))</formula>
    </cfRule>
    <cfRule type="containsText" dxfId="18" priority="3" operator="containsText" text="H">
      <formula>NOT(ISERROR(SEARCH("H",B6)))</formula>
    </cfRule>
  </conditionalFormatting>
  <dataValidations count="1">
    <dataValidation type="list" allowBlank="1" showInputMessage="1" showErrorMessage="1" sqref="B6:W10">
      <formula1>SA</formula1>
    </dataValidation>
  </dataValidations>
  <pageMargins left="0.7" right="0.7" top="0.75" bottom="0.75" header="0.3" footer="0.3"/>
  <pageSetup paperSize="8" scale="8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B1:D60"/>
  <sheetViews>
    <sheetView topLeftCell="A19" zoomScale="80" zoomScaleNormal="80" workbookViewId="0">
      <selection activeCell="F5" sqref="F5"/>
    </sheetView>
  </sheetViews>
  <sheetFormatPr defaultRowHeight="15" x14ac:dyDescent="0.25"/>
  <cols>
    <col min="1" max="1" width="2.5703125" style="1" customWidth="1"/>
    <col min="2" max="2" width="39" style="1" customWidth="1"/>
    <col min="3" max="3" width="15.140625" style="1" customWidth="1"/>
    <col min="4" max="4" width="66.140625" style="1" customWidth="1"/>
    <col min="5" max="5" width="30.28515625" style="1" bestFit="1" customWidth="1"/>
    <col min="6" max="16384" width="9.140625" style="1"/>
  </cols>
  <sheetData>
    <row r="1" spans="2:4" ht="18.75" x14ac:dyDescent="0.3">
      <c r="B1" s="4" t="s">
        <v>165</v>
      </c>
    </row>
    <row r="2" spans="2:4" x14ac:dyDescent="0.25">
      <c r="B2" s="175"/>
      <c r="C2" s="175"/>
      <c r="D2" s="175"/>
    </row>
    <row r="3" spans="2:4" x14ac:dyDescent="0.25">
      <c r="B3" s="3" t="s">
        <v>43</v>
      </c>
    </row>
    <row r="4" spans="2:4" x14ac:dyDescent="0.25">
      <c r="B4" s="3"/>
    </row>
    <row r="5" spans="2:4" x14ac:dyDescent="0.25">
      <c r="B5" s="27" t="s">
        <v>100</v>
      </c>
      <c r="C5" s="28" t="s">
        <v>80</v>
      </c>
      <c r="D5" s="29" t="s">
        <v>166</v>
      </c>
    </row>
    <row r="6" spans="2:4" x14ac:dyDescent="0.25">
      <c r="B6" s="30" t="s">
        <v>15</v>
      </c>
      <c r="C6" s="24" t="s">
        <v>74</v>
      </c>
      <c r="D6" s="31"/>
    </row>
    <row r="7" spans="2:4" x14ac:dyDescent="0.25">
      <c r="B7" s="30" t="s">
        <v>16</v>
      </c>
      <c r="C7" s="25" t="s">
        <v>73</v>
      </c>
      <c r="D7" s="31" t="s">
        <v>171</v>
      </c>
    </row>
    <row r="8" spans="2:4" x14ac:dyDescent="0.25">
      <c r="B8" s="30" t="s">
        <v>17</v>
      </c>
      <c r="C8" s="51" t="s">
        <v>75</v>
      </c>
      <c r="D8" s="33"/>
    </row>
    <row r="9" spans="2:4" x14ac:dyDescent="0.25">
      <c r="B9" s="30" t="s">
        <v>122</v>
      </c>
      <c r="C9" s="26" t="s">
        <v>75</v>
      </c>
      <c r="D9" s="33"/>
    </row>
    <row r="10" spans="2:4" x14ac:dyDescent="0.25">
      <c r="B10" s="30" t="s">
        <v>18</v>
      </c>
      <c r="C10" s="26" t="s">
        <v>74</v>
      </c>
      <c r="D10" s="34"/>
    </row>
    <row r="11" spans="2:4" x14ac:dyDescent="0.25">
      <c r="B11" s="30" t="s">
        <v>19</v>
      </c>
      <c r="C11" s="26" t="s">
        <v>74</v>
      </c>
      <c r="D11" s="33"/>
    </row>
    <row r="12" spans="2:4" x14ac:dyDescent="0.25">
      <c r="B12" s="30" t="s">
        <v>20</v>
      </c>
      <c r="C12" s="26" t="s">
        <v>73</v>
      </c>
      <c r="D12" s="32"/>
    </row>
    <row r="13" spans="2:4" x14ac:dyDescent="0.25">
      <c r="B13" s="30" t="s">
        <v>21</v>
      </c>
      <c r="C13" s="26" t="s">
        <v>75</v>
      </c>
      <c r="D13" s="33"/>
    </row>
    <row r="14" spans="2:4" x14ac:dyDescent="0.25">
      <c r="B14" s="30" t="s">
        <v>23</v>
      </c>
      <c r="C14" s="26" t="s">
        <v>74</v>
      </c>
      <c r="D14" s="31"/>
    </row>
    <row r="15" spans="2:4" x14ac:dyDescent="0.25">
      <c r="B15" s="30" t="s">
        <v>24</v>
      </c>
      <c r="C15" s="26" t="s">
        <v>75</v>
      </c>
      <c r="D15" s="34"/>
    </row>
    <row r="16" spans="2:4" x14ac:dyDescent="0.25">
      <c r="B16" s="30" t="s">
        <v>25</v>
      </c>
      <c r="C16" s="26" t="s">
        <v>75</v>
      </c>
      <c r="D16" s="33"/>
    </row>
    <row r="17" spans="2:4" x14ac:dyDescent="0.25">
      <c r="B17" s="30" t="s">
        <v>27</v>
      </c>
      <c r="C17" s="26" t="s">
        <v>75</v>
      </c>
      <c r="D17" s="34"/>
    </row>
    <row r="18" spans="2:4" x14ac:dyDescent="0.25">
      <c r="B18" s="30" t="s">
        <v>31</v>
      </c>
      <c r="C18" s="26" t="s">
        <v>75</v>
      </c>
      <c r="D18" s="34"/>
    </row>
    <row r="19" spans="2:4" x14ac:dyDescent="0.25">
      <c r="B19" s="35" t="s">
        <v>33</v>
      </c>
      <c r="C19" s="36" t="s">
        <v>74</v>
      </c>
      <c r="D19" s="73"/>
    </row>
    <row r="21" spans="2:4" x14ac:dyDescent="0.25">
      <c r="B21" s="3" t="s">
        <v>45</v>
      </c>
      <c r="C21" s="47" t="s">
        <v>99</v>
      </c>
      <c r="D21" s="2" t="str">
        <f>'1. Scope'!M12</f>
        <v>2050s (2040 - 2069)</v>
      </c>
    </row>
    <row r="23" spans="2:4" x14ac:dyDescent="0.25">
      <c r="B23" s="27" t="s">
        <v>100</v>
      </c>
      <c r="C23" s="28" t="s">
        <v>80</v>
      </c>
      <c r="D23" s="29" t="s">
        <v>166</v>
      </c>
    </row>
    <row r="24" spans="2:4" x14ac:dyDescent="0.25">
      <c r="B24" s="37" t="s">
        <v>15</v>
      </c>
      <c r="C24" s="51" t="s">
        <v>73</v>
      </c>
      <c r="D24" s="31"/>
    </row>
    <row r="25" spans="2:4" x14ac:dyDescent="0.25">
      <c r="B25" s="37" t="s">
        <v>16</v>
      </c>
      <c r="C25" s="26" t="s">
        <v>73</v>
      </c>
      <c r="D25" s="31" t="s">
        <v>170</v>
      </c>
    </row>
    <row r="26" spans="2:4" x14ac:dyDescent="0.25">
      <c r="B26" s="37" t="s">
        <v>17</v>
      </c>
      <c r="C26" s="26" t="s">
        <v>74</v>
      </c>
      <c r="D26" s="33"/>
    </row>
    <row r="27" spans="2:4" x14ac:dyDescent="0.25">
      <c r="B27" s="37" t="s">
        <v>122</v>
      </c>
      <c r="C27" s="26" t="s">
        <v>74</v>
      </c>
      <c r="D27" s="33"/>
    </row>
    <row r="28" spans="2:4" x14ac:dyDescent="0.25">
      <c r="B28" s="37" t="s">
        <v>18</v>
      </c>
      <c r="C28" s="25" t="s">
        <v>73</v>
      </c>
      <c r="D28" s="31" t="s">
        <v>169</v>
      </c>
    </row>
    <row r="29" spans="2:4" x14ac:dyDescent="0.25">
      <c r="B29" s="37" t="s">
        <v>19</v>
      </c>
      <c r="C29" s="74" t="s">
        <v>73</v>
      </c>
      <c r="D29" s="31" t="s">
        <v>169</v>
      </c>
    </row>
    <row r="30" spans="2:4" x14ac:dyDescent="0.25">
      <c r="B30" s="37" t="s">
        <v>20</v>
      </c>
      <c r="C30" s="75"/>
      <c r="D30" s="34"/>
    </row>
    <row r="31" spans="2:4" x14ac:dyDescent="0.25">
      <c r="B31" s="37" t="s">
        <v>21</v>
      </c>
      <c r="C31" s="75"/>
      <c r="D31" s="33"/>
    </row>
    <row r="32" spans="2:4" x14ac:dyDescent="0.25">
      <c r="B32" s="37" t="s">
        <v>23</v>
      </c>
      <c r="C32" s="74"/>
      <c r="D32" s="31"/>
    </row>
    <row r="33" spans="2:4" x14ac:dyDescent="0.25">
      <c r="B33" s="37" t="s">
        <v>24</v>
      </c>
      <c r="C33" s="74"/>
      <c r="D33" s="34"/>
    </row>
    <row r="34" spans="2:4" x14ac:dyDescent="0.25">
      <c r="B34" s="37" t="s">
        <v>25</v>
      </c>
      <c r="C34" s="74"/>
      <c r="D34" s="33"/>
    </row>
    <row r="35" spans="2:4" x14ac:dyDescent="0.25">
      <c r="B35" s="37" t="s">
        <v>27</v>
      </c>
      <c r="C35" s="74"/>
      <c r="D35" s="34"/>
    </row>
    <row r="36" spans="2:4" x14ac:dyDescent="0.25">
      <c r="B36" s="37" t="s">
        <v>31</v>
      </c>
      <c r="C36" s="74"/>
      <c r="D36" s="34"/>
    </row>
    <row r="37" spans="2:4" x14ac:dyDescent="0.25">
      <c r="B37" s="38" t="s">
        <v>33</v>
      </c>
      <c r="C37" s="76"/>
      <c r="D37" s="73"/>
    </row>
    <row r="39" spans="2:4" x14ac:dyDescent="0.25">
      <c r="B39" s="3" t="s">
        <v>42</v>
      </c>
    </row>
    <row r="40" spans="2:4" x14ac:dyDescent="0.25">
      <c r="B40" s="1" t="s">
        <v>39</v>
      </c>
    </row>
    <row r="41" spans="2:4" x14ac:dyDescent="0.25">
      <c r="B41" s="1" t="s">
        <v>40</v>
      </c>
    </row>
    <row r="42" spans="2:4" x14ac:dyDescent="0.25">
      <c r="B42" s="1" t="s">
        <v>41</v>
      </c>
    </row>
    <row r="44" spans="2:4" x14ac:dyDescent="0.25">
      <c r="B44" s="3" t="s">
        <v>46</v>
      </c>
    </row>
    <row r="46" spans="2:4" x14ac:dyDescent="0.25">
      <c r="B46" s="176"/>
      <c r="C46" s="177"/>
      <c r="D46" s="178"/>
    </row>
    <row r="47" spans="2:4" x14ac:dyDescent="0.25">
      <c r="B47" s="179"/>
      <c r="C47" s="180"/>
      <c r="D47" s="181"/>
    </row>
    <row r="48" spans="2:4" x14ac:dyDescent="0.25">
      <c r="B48" s="182"/>
      <c r="C48" s="183"/>
      <c r="D48" s="184"/>
    </row>
    <row r="50" spans="2:4" x14ac:dyDescent="0.25">
      <c r="B50" s="3" t="s">
        <v>47</v>
      </c>
    </row>
    <row r="52" spans="2:4" x14ac:dyDescent="0.25">
      <c r="B52" s="176"/>
      <c r="C52" s="177"/>
      <c r="D52" s="178"/>
    </row>
    <row r="53" spans="2:4" x14ac:dyDescent="0.25">
      <c r="B53" s="179"/>
      <c r="C53" s="180"/>
      <c r="D53" s="181"/>
    </row>
    <row r="54" spans="2:4" x14ac:dyDescent="0.25">
      <c r="B54" s="182"/>
      <c r="C54" s="183"/>
      <c r="D54" s="184"/>
    </row>
    <row r="56" spans="2:4" x14ac:dyDescent="0.25">
      <c r="B56" s="3" t="s">
        <v>48</v>
      </c>
    </row>
    <row r="58" spans="2:4" x14ac:dyDescent="0.25">
      <c r="B58" s="176"/>
      <c r="C58" s="177"/>
      <c r="D58" s="178"/>
    </row>
    <row r="59" spans="2:4" x14ac:dyDescent="0.25">
      <c r="B59" s="179"/>
      <c r="C59" s="180"/>
      <c r="D59" s="181"/>
    </row>
    <row r="60" spans="2:4" x14ac:dyDescent="0.25">
      <c r="B60" s="182"/>
      <c r="C60" s="183"/>
      <c r="D60" s="184"/>
    </row>
  </sheetData>
  <mergeCells count="4">
    <mergeCell ref="B2:D2"/>
    <mergeCell ref="B46:D48"/>
    <mergeCell ref="B52:D54"/>
    <mergeCell ref="B58:D60"/>
  </mergeCells>
  <conditionalFormatting sqref="C6:C19">
    <cfRule type="containsText" dxfId="17" priority="4" operator="containsText" text="L">
      <formula>NOT(ISERROR(SEARCH("L",C6)))</formula>
    </cfRule>
    <cfRule type="containsText" dxfId="16" priority="6" operator="containsText" text="H">
      <formula>NOT(ISERROR(SEARCH("H",C6)))</formula>
    </cfRule>
  </conditionalFormatting>
  <conditionalFormatting sqref="C24:C37">
    <cfRule type="containsText" dxfId="15" priority="1" operator="containsText" text="L">
      <formula>NOT(ISERROR(SEARCH("L",C24)))</formula>
    </cfRule>
    <cfRule type="containsText" dxfId="14" priority="2" operator="containsText" text="M">
      <formula>NOT(ISERROR(SEARCH("M",C24)))</formula>
    </cfRule>
    <cfRule type="containsText" dxfId="13" priority="3" operator="containsText" text="H">
      <formula>NOT(ISERROR(SEARCH("H",C24)))</formula>
    </cfRule>
  </conditionalFormatting>
  <dataValidations count="2">
    <dataValidation type="list" allowBlank="1" showInputMessage="1" showErrorMessage="1" sqref="C6:C19 C24:C37">
      <formula1>ExposureList2</formula1>
    </dataValidation>
    <dataValidation type="list" allowBlank="1" showInputMessage="1" showErrorMessage="1" sqref="B24:B37 B6:B8 B10:B19">
      <formula1>ClimVar</formula1>
    </dataValidation>
  </dataValidations>
  <pageMargins left="0.7" right="0.7" top="0.75" bottom="0.75" header="0.3" footer="0.3"/>
  <pageSetup paperSize="8" orientation="portrait" r:id="rId1"/>
  <extLst>
    <ext xmlns:x14="http://schemas.microsoft.com/office/spreadsheetml/2009/9/main" uri="{78C0D931-6437-407d-A8EE-F0AAD7539E65}">
      <x14:conditionalFormattings>
        <x14:conditionalFormatting xmlns:xm="http://schemas.microsoft.com/office/excel/2006/main">
          <x14:cfRule type="containsText" priority="5" operator="containsText" id="{45D6A784-83AE-4A58-9A96-5E46859FC49A}">
            <xm:f>NOT(ISERROR(SEARCH("M",C6)))</xm:f>
            <xm:f>"M"</xm:f>
            <x14:dxf>
              <font>
                <color rgb="FF9C6500"/>
              </font>
              <fill>
                <patternFill>
                  <bgColor rgb="FFFFEB9C"/>
                </patternFill>
              </fill>
            </x14:dxf>
          </x14:cfRule>
          <xm:sqref>C6:C19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'2. Vulnerability'!$B$5:$W$5</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W44"/>
  <sheetViews>
    <sheetView topLeftCell="A4" zoomScale="70" zoomScaleNormal="70" workbookViewId="0">
      <selection activeCell="O9" sqref="O9:Q9"/>
    </sheetView>
  </sheetViews>
  <sheetFormatPr defaultRowHeight="15" x14ac:dyDescent="0.25"/>
  <cols>
    <col min="1" max="1" width="9.140625" style="1" customWidth="1"/>
    <col min="2" max="3" width="4.140625" style="1" customWidth="1"/>
    <col min="4" max="7" width="10.7109375" style="1" customWidth="1"/>
    <col min="8" max="10" width="10.7109375" style="6" customWidth="1"/>
    <col min="11" max="12" width="10.7109375" style="1" customWidth="1"/>
    <col min="13" max="13" width="9.140625" style="1" customWidth="1"/>
    <col min="14" max="14" width="3.7109375" style="1" customWidth="1"/>
    <col min="15" max="17" width="10.7109375" style="6" customWidth="1"/>
    <col min="18" max="18" width="10.7109375" style="1" customWidth="1"/>
    <col min="19" max="19" width="12" style="1" customWidth="1"/>
    <col min="20" max="23" width="10.7109375" style="1" customWidth="1"/>
    <col min="24" max="16384" width="9.140625" style="1"/>
  </cols>
  <sheetData>
    <row r="1" spans="1:23" ht="18.75" x14ac:dyDescent="0.3">
      <c r="A1" s="4" t="s">
        <v>137</v>
      </c>
      <c r="B1" s="3"/>
      <c r="C1" s="3"/>
    </row>
    <row r="2" spans="1:23" x14ac:dyDescent="0.25">
      <c r="A2" s="3"/>
      <c r="B2" s="3"/>
      <c r="C2" s="3"/>
    </row>
    <row r="3" spans="1:23" x14ac:dyDescent="0.25">
      <c r="A3" s="3"/>
      <c r="B3" s="3"/>
      <c r="C3" s="5"/>
      <c r="T3" s="44" t="s">
        <v>38</v>
      </c>
      <c r="U3" s="185" t="str">
        <f>'1. Scope'!D5</f>
        <v>Sample project</v>
      </c>
      <c r="V3" s="186"/>
      <c r="W3" s="186"/>
    </row>
    <row r="4" spans="1:23" x14ac:dyDescent="0.25">
      <c r="A4" s="3"/>
      <c r="B4" s="3"/>
      <c r="C4" s="5"/>
    </row>
    <row r="5" spans="1:23" x14ac:dyDescent="0.25">
      <c r="C5" s="3" t="s">
        <v>173</v>
      </c>
      <c r="N5" s="3" t="s">
        <v>174</v>
      </c>
      <c r="T5" s="44" t="s">
        <v>96</v>
      </c>
      <c r="U5" s="127" t="str">
        <f>'1. Scope'!M12</f>
        <v>2050s (2040 - 2069)</v>
      </c>
      <c r="V5" s="116"/>
      <c r="W5" s="117"/>
    </row>
    <row r="7" spans="1:23" ht="99.95" customHeight="1" x14ac:dyDescent="0.25">
      <c r="B7" s="71"/>
      <c r="C7" s="42" t="s">
        <v>49</v>
      </c>
      <c r="D7" s="193" t="str">
        <f>IF(AND($H$23="H",$I$23="L"),$C$23," ")&amp;" "&amp;IF(AND($H$24="H",$I$24="L"),$C$24," ")&amp;" "&amp;IF(AND($H$25="H",$I$25="L"),$C$25," ")&amp;" "&amp;IF(AND($H$26="H",$I$26="L"),$C$26," ")&amp;" "&amp;IF(AND($H$27="H",$I$27="L"),$C$27," ")&amp;" "&amp;IF(AND($H$28="H",$I$28="L"),$C$28," ")&amp;" "&amp;IF(AND($H$29="H",$I$29="L"),$C$29," ")&amp;" "&amp;IF(AND($H$30="H",$I$30="L"),$C$30," ")&amp;" "&amp;IF(AND($H$31="H",$I$31="L"),$C$31," ")&amp;" "&amp;IF(AND($H$32="H",$I$32="L"),$C$32," ")&amp;" "&amp;IF(AND($H$33="H",$I$33="L"),$C$33," ")&amp;" "&amp;IF(AND($H$34="H",$I$34="L"),$C$34," ")&amp;" "&amp;IF(AND($H$35="H",$I$35="L"),$C$35," ")&amp;" "&amp;IF(AND($H$36="H",$I$36="L"),$C$36," ")&amp;" "&amp;IF(AND($H$37="H",$I$37="L"),$C$37," ")&amp;" "&amp;IF(AND($H$38="H",$I$38="L"),$C$38," ")&amp;" "&amp;IF(AND($H$39="H",$I$39="L"),$C$39," ")&amp;" "&amp;IF(AND($H$40="H",$I$40="L"),$C$40," ")&amp;" "&amp;IF(AND($H$41="H",$I$41="L"),$C$41," ")&amp;" "&amp;IF(AND($H$42="H",$I$42="L"),$C$42," ")&amp;" "&amp;IF(AND($H$43="H",$I$43="L"),$C$43," ")&amp;" "&amp;IF(AND($H$44="H",$I$44="L"),$C$44," ")</f>
        <v xml:space="preserve">                                           </v>
      </c>
      <c r="E7" s="193"/>
      <c r="F7" s="193"/>
      <c r="G7" s="190" t="str">
        <f>IF(AND($H$23="H",$I$23="M"),$C$23," ")&amp;" "&amp;IF(AND($H$24="H",$I$24="M"),$C$24," ")&amp;" "&amp;IF(AND($H$25="H",$I$25="M"),$C$25," ")&amp;" "&amp;IF(AND($H$26="H",$I$26="M"),$C$26," ")&amp;" "&amp;IF(AND($H$27="H",$I$27="M"),$C$27," ")&amp;" "&amp;IF(AND($H$28="H",$I$28="M"),$C$28," ")&amp;" "&amp;IF(AND($H$29="H",$I$29="M"),$C$29," ")&amp;" "&amp;IF(AND($H$30="H",$I$30="M"),$C$30," ")&amp;" "&amp;IF(AND($H$31="H",$I$31="M"),$C$31," ")&amp;" "&amp;IF(AND($H$32="H",$I$32="M"),$C$32," ")&amp;" "&amp;IF(AND($H$33="H",$I$33="M"),$C$33," ")&amp;" "&amp;IF(AND($H$34="H",$I$34="M"),$C$34," ")&amp;" "&amp;IF(AND($H$35="H",$I$35="M"),$C$35," ")&amp;" "&amp;IF(AND($H$36="H",$I$36="M"),$C$36," ")&amp;" "&amp;IF(AND($H$37="H",$I$37="M"),$C$37," ")&amp;" "&amp;IF(AND($H$38="H",$I$38="M"),$C$38," ")&amp;" "&amp;IF(AND($H$39="H",$I$39="M"),$C$39," ")&amp;" "&amp;IF(AND($H$40="H",$I$40="M"),$C$40," ")&amp;" "&amp;IF(AND($H$41="H",$I$41="M"),$C$41," ")&amp;" "&amp;IF(AND($H$42="H",$I$42="M"),$C$42," ")&amp;" "&amp;IF(AND($H$43="H",$I$43="M"),$C$43," ")&amp;" "&amp;IF(AND($H$44="H",$I$44="M"),$C$44," ")</f>
        <v xml:space="preserve">Incremental Air Temperature increase                                          </v>
      </c>
      <c r="H7" s="191"/>
      <c r="I7" s="192"/>
      <c r="J7" s="189" t="str">
        <f>IF(AND($H$23="H",$I$23="H"),$C$23," ")&amp;" "&amp;IF(AND($H$24="H",$I$24="H"),$C$24," ")&amp;" "&amp;IF(AND($H$25="H",$I$25="H"),$C$25," ")&amp;" "&amp;IF(AND($H$26="H",$I$26="H"),$C$26," ")&amp;" "&amp;IF(AND($H$27="H",$I$27="H"),$C$27," ")&amp;" "&amp;IF(AND($H$28="H",$I$28="H"),$C$28," ")&amp;" "&amp;IF(AND($H$29="H",$I$29="H"),$C$29," ")&amp;" "&amp;IF(AND($H$30="H",$I$30="H"),$C$30," ")&amp;" "&amp;IF(AND($H$31="H",$I$31="H"),$C$31," ")&amp;" "&amp;IF(AND($H$32="H",$I$32="H"),$C$32," ")&amp;" "&amp;IF(AND($H$33="H",$I$33="H"),$C$33," ")&amp;" "&amp;IF(AND($H$34="H",$I$34="H"),$C$34," ")&amp;" "&amp;IF(AND($H$35="H",$I$35="H"),$C$35," ")&amp;" "&amp;IF(AND($H$36="H",$I$36="H"),$C$36," ")&amp;" "&amp;IF(AND($H$37="H",$I$37="H"),$C$37," ")&amp;" "&amp;IF(AND($H$38="H",$I$38="H"),$C$38," ")&amp;" "&amp;IF(AND($H$39="H",$I$39="H"),$C$39," ")&amp;" "&amp;IF(AND($H$40="H",$I$40="H"),$C$40," ")&amp;" "&amp;IF(AND($H$41="H",$I$41="H"),$C$41," ")&amp;" "&amp;IF(AND($H$42="H",$I$42="H"),$C$42," ")&amp;" "&amp;IF(AND($H$43="H",$I$43="H"),$C$43," ")&amp;" "&amp;IF(AND($H$44="H",$I$44="H"),$C$44," ")</f>
        <v xml:space="preserve">                                           </v>
      </c>
      <c r="K7" s="189"/>
      <c r="L7" s="189"/>
      <c r="M7" s="71"/>
      <c r="N7" s="39" t="s">
        <v>49</v>
      </c>
      <c r="O7" s="187" t="str">
        <f>IF(AND($S$23="H",$T$23="L"),$C$23," ")&amp;" "&amp;IF(AND($S$24="H",$T$24="L"),$C$24," ")&amp;" "&amp;IF(AND($S$25="H",$T$25="L"),$C$25," ")&amp;" "&amp;IF(AND($S$26="H",$T$26="L"),$C$26," ")&amp;" "&amp;IF(AND($S$27="H",$T$27="L"),$C$27," ")&amp;" "&amp;IF(AND($S$28="H",$T$28="L"),$C$28," ")&amp;" "&amp;IF(AND($S$29="H",$T$29="L"),$C$29," ")&amp;" "&amp;IF(AND($S$30="H",$T$30="L"),$C$30," ")&amp;" "&amp;IF(AND($S$31="H",$T$31="L"),$C$31," ")&amp;" "&amp;IF(AND($S$32="H",$T$32="L"),$C$32," ")&amp;" "&amp;IF(AND($S$33="H",$T$33="L"),$C$33," ")&amp;" "&amp;IF(AND($S$34="H",$T$34="L"),$C$34," ")&amp;" "&amp;IF(AND($S$35="H",$T$35="L"),$C$35," ")&amp;" "&amp;IF(AND($S$36="H",$T$36="L"),$C$36," ")&amp;" "&amp;IF(AND($S$37="H",$T$37="L"),$C$37," ")&amp;" "&amp;IF(AND($S$38="H",$T$38="L"),$C$38," ")&amp;" "&amp;IF(AND($S$39="H",$T$39="L"),$C$39," ")&amp;" "&amp;IF(AND($S$40="H",$T$40="L"),$C$40," ")&amp;" "&amp;IF(AND($S$41="H",$T$41="L"),$C$41," ")&amp;" "&amp;IF(AND($S$42="H",$T$42="L"),$C$42," ")&amp;" "&amp;IF(AND($S$43="H",$T$43="L"),$C$43," ")&amp;" "&amp;IF(AND($S$44="H",$T$44="L"),$C$44," ")</f>
        <v xml:space="preserve">                                           </v>
      </c>
      <c r="P7" s="187"/>
      <c r="Q7" s="187"/>
      <c r="R7" s="194" t="str">
        <f>IF(AND($S$23="H",$T$23="M"),$C$23," ")&amp;" "&amp;IF(AND($S$24="H",$T$24="M"),$C$24," ")&amp;" "&amp;IF(AND($S$25="H",$T$25="M"),$C$25," ")&amp;" "&amp;IF(AND($S$26="H",$T$26="M"),$C$26," ")&amp;" "&amp;IF(AND($S$27="H",$T$27="M"),$C$27," ")&amp;" "&amp;IF(AND($S$28="H",$T$28="M"),$C$28," ")&amp;" "&amp;IF(AND($S$29="H",$T$29="M"),$C$29," ")&amp;" "&amp;IF(AND($S$30="H",$T$30="M"),$C$30," ")&amp;" "&amp;IF(AND($S$31="H",$T$31="M"),$C$31," ")&amp;" "&amp;IF(AND($S$32="H",$T$32="M"),$C$32," ")&amp;" "&amp;IF(AND($S$33="H",$T$33="M"),$C$33," ")&amp;" "&amp;IF(AND($S$34="H",$T$34="M"),$C$34," ")&amp;" "&amp;IF(AND($S$35="H",$T$35="M"),$C$35," ")&amp;" "&amp;IF(AND($S$36="H",$T$36="M"),$C$36," ")&amp;" "&amp;IF(AND($S$37="H",$T$37="M"),$C$37," ")&amp;" "&amp;IF(AND($S$38="H",$T$38="M"),$C$38," ")&amp;" "&amp;IF(AND($S$39="H",$T$39="M"),$C$39," ")&amp;" "&amp;IF(AND($S$40="H",$T$40="M"),$C$40," ")&amp;" "&amp;IF(AND($S$41="H",$T$41="M"),$C$41," ")&amp;" "&amp;IF(AND($S$42="H",$T$42="M"),$C$42," ")&amp;" "&amp;IF(AND($S$43="H",$T$43="M"),$C$43," ")&amp;" "&amp;IF(AND($S$44="H",$T$44="M"),$C$44," ")</f>
        <v xml:space="preserve">                                           </v>
      </c>
      <c r="S7" s="195"/>
      <c r="T7" s="196"/>
      <c r="U7" s="194" t="str">
        <f>IF(AND($S$23="H",$T$23="H"),$C$23," ")&amp;" "&amp;IF(AND($S$24="H",$T$24="H"),$C$24," ")&amp;" "&amp;IF(AND($S$25="H",$T$25="H"),$C$25," ")&amp;" "&amp;IF(AND($S$26="H",$T$26="H"),$C$26," ")&amp;" "&amp;IF(AND($S$27="H",$T$27="H"),$C$27," ")&amp;" "&amp;IF(AND($S$28="H",$T$28="H"),$C$28," ")&amp;" "&amp;IF(AND($S$29="H",$T$29="H"),$C$29," ")&amp;" "&amp;IF(AND($S$30="H",$T$30="H"),$C$30," ")&amp;" "&amp;IF(AND($S$31="H",$T$31="H"),$C$31," ")&amp;" "&amp;IF(AND($S$32="H",$T$32="H"),$C$32," ")&amp;" "&amp;IF(AND($S$33="H",$T$33="H"),$C$33," ")&amp;" "&amp;IF(AND($S$34="H",$T$34="H"),$C$34," ")&amp;" "&amp;IF(AND($S$35="H",$T$35="H"),$C$35," ")&amp;" "&amp;IF(AND($S$36="H",$T$36="H"),$C$36," ")&amp;" "&amp;IF(AND($S$37="H",$T$37="H"),$C$37," ")&amp;" "&amp;IF(AND($S$38="H",$T$38="H"),$C$38," ")&amp;" "&amp;IF(AND($S$39="H",$T$39="H"),$C$39," ")&amp;" "&amp;IF(AND($S$40="H",$T$40="H"),$C$40," ")&amp;" "&amp;IF(AND($S$41="H",$T$41="H"),$C$41," ")&amp;" "&amp;IF(AND($S$42="H",$T$42="H"),$C$42," ")&amp;" "&amp;IF(AND($S$43="H",$T$43="H"),$C$43," ")&amp;" "&amp;IF(AND($S$44="H",$T$44="H"),$C$44," ")</f>
        <v xml:space="preserve">Incremental Air Temperature increase                                          </v>
      </c>
      <c r="V7" s="195"/>
      <c r="W7" s="196"/>
    </row>
    <row r="8" spans="1:23" ht="99.95" customHeight="1" x14ac:dyDescent="0.25">
      <c r="B8" s="72" t="s">
        <v>124</v>
      </c>
      <c r="C8" s="70" t="s">
        <v>50</v>
      </c>
      <c r="D8" s="193" t="str">
        <f>IF(AND($H$23="M",$I$23="L"),$C$23," ")&amp;" "&amp;IF(AND($H$24="M",$I$24="L"),$C$24," ")&amp;" "&amp;IF(AND($H$25="M",$I$25="L"),$C$25," ")&amp;" "&amp;IF(AND($H$26="M",$I$26="L"),$C$26," ")&amp;" "&amp;IF(AND($H$27="M",$I$27="L"),$C$27," ")&amp;" "&amp;IF(AND($H$28="M",$I$28="L"),$C$28," ")&amp;" "&amp;IF(AND($H$29="M",$I$29="L"),$C$29," ")&amp;" "&amp;IF(AND($H$30="M",$I$30="L"),$C$30," ")&amp;" "&amp;IF(AND($H$31="M",$I$31="L"),$C$31," ")&amp;" "&amp;IF(AND($H$32="M",$I$32="L"),$C$32," ")&amp;" "&amp;IF(AND($H$33="M",$I$33="L"),$C$33," ")&amp;" "&amp;IF(AND($H$34="M",$I$34="L"),$C$34," ")&amp;" "&amp;IF(AND($H$35="M",$I$35="L"),$C$35," ")&amp;" "&amp;IF(AND($H$36="M",$I$36="L"),$C$36," ")&amp;" "&amp;IF(AND($H$37="M",$I$37="L"),$C$37," ")&amp;" "&amp;IF(AND($H$38="M",$I$38="L"),$C$38," ")&amp;" "&amp;IF(AND($H$39="M",$I$39="L"),$C$39," ")&amp;" "&amp;IF(AND($H$40="M",$I$40="L"),$C$40," ")&amp;" "&amp;IF(AND($H$41="M",$I$41="L"),$C$41," ")&amp;" "&amp;IF(AND($H$42="M",$I$42="L"),$C$42," ")&amp;" "&amp;IF(AND($H$43="M",$I$43="L"),$C$43," ")&amp;" "&amp;IF(AND($H$44="M",$I$44="L"),$C$44," ")</f>
        <v xml:space="preserve">      Extreme rainfall change                                    </v>
      </c>
      <c r="E8" s="193"/>
      <c r="F8" s="193"/>
      <c r="G8" s="193" t="str">
        <f>IF(AND($H$23="M",$I$23="M"),$C$23," ")&amp;" "&amp;IF(AND($H$24="M",$I$24="M"),$C$24," ")&amp;" "&amp;IF(AND($H$25="M",$I$25="M"),$C$25," ")&amp;" "&amp;IF(AND($H$26="M",$I$26="M"),$C$26," ")&amp;" "&amp;IF(AND($H$27="M",$I$27="M"),$C$27," ")&amp;" "&amp;IF(AND($H$28="M",$I$28="M"),$C$28," ")&amp;" "&amp;IF(AND($H$29="M",$I$29="M"),$C$29," ")&amp;" "&amp;IF(AND($H$30="M",$I$30="M"),$C$30," ")&amp;" "&amp;IF(AND($H$31="M",$I$31="M"),$C$31," ")&amp;" "&amp;IF(AND($H$32="M",$I$32="M"),$C$32," ")&amp;" "&amp;IF(AND($H$33="M",$I$33="M"),$C$33," ")&amp;" "&amp;IF(AND($H$34="M",$I$34="M"),$C$34," ")&amp;" "&amp;IF(AND($H$35="M",$I$35="M"),$C$35," ")&amp;" "&amp;IF(AND($H$36="M",$I$36="M"),$C$36," ")&amp;" "&amp;IF(AND($H$37="M",$I$37="M"),$C$37," ")&amp;" "&amp;IF(AND($H$38="M",$I$38="M"),$C$38," ")&amp;" "&amp;IF(AND($H$39="M",$I$39="M"),$C$39," ")&amp;" "&amp;IF(AND($H$40="M",$I$40="M"),$C$40," ")&amp;" "&amp;IF(AND($H$41="M",$I$41="M"),$C$41," ")&amp;" "&amp;IF(AND($H$42="M",$I$42="M"),$C$42," ")&amp;" "&amp;IF(AND($H$43="M",$I$43="M"),$C$43," ")&amp;" "&amp;IF(AND($H$44="M",$I$44="M"),$C$44," ")</f>
        <v xml:space="preserve">                    Water Availability                      </v>
      </c>
      <c r="H8" s="193"/>
      <c r="I8" s="193"/>
      <c r="J8" s="189" t="str">
        <f>IF(AND($H$23="M",$I$23="H"),$C$23," ")&amp;" "&amp;IF(AND($H$24="M",$I$24="H"),$C$24," ")&amp;" "&amp;IF(AND($H$25="M",$I$25="H"),$C$25," ")&amp;" "&amp;IF(AND($H$26="M",$I$26="H"),$C$26," ")&amp;" "&amp;IF(AND($H$27="M",$I$27="H"),$C$27," ")&amp;" "&amp;IF(AND($H$28="M",$I$28="H"),$C$28," ")&amp;" "&amp;IF(AND($H$29="M",$I$29="H"),$C$29," ")&amp;" "&amp;IF(AND($H$30="M",$I$30="H"),$C$30," ")&amp;" "&amp;IF(AND($H$31="M",$I$31="H"),$C$31," ")&amp;" "&amp;IF(AND($H$32="M",$I$32="H"),$C$32," ")&amp;" "&amp;IF(AND($H$33="M",$I$33="H"),$C$33," ")&amp;" "&amp;IF(AND($H$34="M",$I$34="H"),$C$34," ")&amp;" "&amp;IF(AND($H$35="M",$I$35="H"),$C$35," ")&amp;" "&amp;IF(AND($H$36="M",$I$36="H"),$C$36," ")&amp;" "&amp;IF(AND($H$37="M",$I$37="H"),$C$37," ")&amp;" "&amp;IF(AND($H$38="M",$I$38="H"),$C$38," ")&amp;" "&amp;IF(AND($H$39="M",$I$39="H"),$C$39," ")&amp;" "&amp;IF(AND($H$40="M",$I$40="H"),$C$40," ")&amp;" "&amp;IF(AND($H$41="M",$I$41="H"),$C$41," ")&amp;" "&amp;IF(AND($H$42="M",$I$42="H"),$C$42," ")&amp;" "&amp;IF(AND($H$43="M",$I$43="H"),$C$43," ")&amp;" "&amp;IF(AND($H$44="M",$I$44="H"),$C$44," ")</f>
        <v xml:space="preserve">                                           </v>
      </c>
      <c r="K8" s="189"/>
      <c r="L8" s="189"/>
      <c r="M8" s="72" t="s">
        <v>124</v>
      </c>
      <c r="N8" s="40" t="s">
        <v>50</v>
      </c>
      <c r="O8" s="197" t="str">
        <f>IF(AND($S$23="M",$T$23="L"),$C$23," ")&amp;" "&amp;IF(AND($S$24="M",$T$24="L"),$C$24," ")&amp;" "&amp;IF(AND($S$25="M",$T$25="L"),$C$25," ")&amp;" "&amp;IF(AND($S$26="M",$T$26="L"),$C$26," ")&amp;" "&amp;IF(AND($S$27="M",$T$27="L"),$C$27," ")&amp;" "&amp;IF(AND($S$28="M",$T$28="L"),$C$28," ")&amp;" "&amp;IF(AND($S$29="M",$T$29="L"),$C$29," ")&amp;" "&amp;IF(AND($S$30="M",$T$30="L"),$C$30," ")&amp;" "&amp;IF(AND($S$31="M",$T$31="L"),$C$31," ")&amp;" "&amp;IF(AND($S$32="M",$T$32="L"),$C$32," ")&amp;" "&amp;IF(AND($S$33="M",$T$33="L"),$C$33," ")&amp;" "&amp;IF(AND($S$34="M",$T$34="L"),$C$34," ")&amp;" "&amp;IF(AND($S$35="M",$T$35="L"),$C$35," ")&amp;" "&amp;IF(AND($S$36="M",$T$36="L"),$C$36," ")&amp;" "&amp;IF(AND($S$37="M",$T$37="L"),$C$37," ")&amp;" "&amp;IF(AND($S$38="M",$T$38="L"),$C$38," ")&amp;" "&amp;IF(AND($S$39="M",$T$39="L"),$C$39," ")&amp;" "&amp;IF(AND($S$40="M",$T$40="L"),$C$40," ")&amp;" "&amp;IF(AND($S$41="M",$T$41="L"),$C$41," ")&amp;" "&amp;IF(AND($S$42="M",$T$42="L"),$C$42," ")&amp;" "&amp;IF(AND($S$43="M",$T$43="L"),$C$43," ")&amp;" "&amp;IF(AND($S$44="M",$T$44="L"),$C$44," ")</f>
        <v xml:space="preserve">                                           </v>
      </c>
      <c r="P8" s="198"/>
      <c r="Q8" s="199"/>
      <c r="R8" s="187" t="str">
        <f>IF(AND($S$23="M",$T$23="M"),$C$23," ")&amp;" "&amp;IF(AND($S$24="M",$T$24="M"),$C$24," ")&amp;" "&amp;IF(AND($S$25="M",$T$25="M"),$C$25," ")&amp;" "&amp;IF(AND($S$26="M",$T$26="M"),$C$26," ")&amp;" "&amp;IF(AND($S$27="M",$T$27="M"),$C$27," ")&amp;" "&amp;IF(AND($S$28="M",$T$28="M"),$C$28," ")&amp;" "&amp;IF(AND($S$29="M",$T$29="M"),$C$29," ")&amp;" "&amp;IF(AND($S$30="M",$T$30="M"),$C$30," ")&amp;" "&amp;IF(AND($S$31="M",$T$31="M"),$C$31," ")&amp;" "&amp;IF(AND($S$32="M",$T$32="M"),$C$32," ")&amp;" "&amp;IF(AND($S$33="M",$T$33="M"),$C$33," ")&amp;" "&amp;IF(AND($S$34="M",$T$34="M"),$C$34," ")&amp;" "&amp;IF(AND($S$35="M",$T$35="M"),$C$35," ")&amp;" "&amp;IF(AND($S$36="M",$T$36="M"),$C$36," ")&amp;" "&amp;IF(AND($S$37="M",$T$37="M"),$C$37," ")&amp;" "&amp;IF(AND($S$38="M",$T$38="M"),$C$38," ")&amp;" "&amp;IF(AND($S$39="M",$T$39="M"),$C$39," ")&amp;" "&amp;IF(AND($S$40="M",$T$40="M"),$C$40," ")&amp;" "&amp;IF(AND($S$41="M",$T$41="M"),$C$41," ")&amp;" "&amp;IF(AND($S$42="M",$T$42="M"),$C$42," ")&amp;" "&amp;IF(AND($S$43="M",$T$43="M"),$C$43," ")&amp;" "&amp;IF(AND($S$44="M",$T$44="M"),$C$44," ")</f>
        <v xml:space="preserve">      Extreme rainfall change                                    </v>
      </c>
      <c r="S8" s="187"/>
      <c r="T8" s="187"/>
      <c r="U8" s="194" t="str">
        <f>IF(AND($S$23="M",$T$23="H"),$C$23," ")&amp;" "&amp;IF(AND($S$24="M",$T$24="H"),$C$24," ")&amp;" "&amp;IF(AND($S$25="M",$T$25="H"),$C$25," ")&amp;" "&amp;IF(AND($S$26="M",$T$26="H"),$C$26," ")&amp;" "&amp;IF(AND($S$27="M",$T$27="H"),$C$27," ")&amp;" "&amp;IF(AND($S$28="M",$T$28="H"),$C$28," ")&amp;" "&amp;IF(AND($S$29="M",$T$29="H"),$C$29," ")&amp;" "&amp;IF(AND($S$30="M",$T$30="H"),$C$30," ")&amp;" "&amp;IF(AND($S$31="M",$T$31="H"),$C$31," ")&amp;" "&amp;IF(AND($S$32="M",$T$32="H"),$C$32," ")&amp;" "&amp;IF(AND($S$33="M",$T$33="H"),$C$33," ")&amp;" "&amp;IF(AND($S$34="M",$T$34="H"),$C$34," ")&amp;" "&amp;IF(AND($S$35="M",$T$35="H"),$C$35," ")&amp;" "&amp;IF(AND($S$36="M",$T$36="H"),$C$36," ")&amp;" "&amp;IF(AND($S$37="M",$T$37="H"),$C$37," ")&amp;" "&amp;IF(AND($S$38="M",$T$38="H"),$C$38," ")&amp;" "&amp;IF(AND($S$39="M",$T$39="H"),$C$39," ")&amp;" "&amp;IF(AND($S$40="M",$T$40="H"),$C$40," ")&amp;" "&amp;IF(AND($S$41="M",$T$41="H"),$C$41," ")&amp;" "&amp;IF(AND($S$42="M",$T$42="H"),$C$42," ")&amp;" "&amp;IF(AND($S$43="M",$T$43="H"),$C$43," ")&amp;" "&amp;IF(AND($S$44="M",$T$44="H"),$C$44," ")</f>
        <v xml:space="preserve">                                           </v>
      </c>
      <c r="V8" s="195"/>
      <c r="W8" s="196"/>
    </row>
    <row r="9" spans="1:23" ht="99.95" customHeight="1" x14ac:dyDescent="0.25">
      <c r="B9" s="71"/>
      <c r="C9" s="43" t="s">
        <v>51</v>
      </c>
      <c r="D9" s="203" t="str">
        <f>IF(AND($H$23="L",$I$23="L"),$C$23," ")&amp;" "&amp;IF(AND($H$24="L",$I$24="L"),$C$24," ")&amp;" "&amp;IF(AND($H$25="L",$I$25="L"),$C$25," ")&amp;" "&amp;IF(AND($H$26="L",$I$26="L"),$C$26," ")&amp;" "&amp;IF(AND($H$27="L",$I$27="L"),$C$27," ")&amp;" "&amp;IF(AND($H$28="L",$I$28="L"),$C$28," ")&amp;" "&amp;IF(AND($H$29="L",$I$29="L"),$C$29," ")&amp;" "&amp;IF(AND($H$30="L",$I$30="L"),$C$30," ")&amp;" "&amp;IF(AND($H$31="L",$I$31="L"),$C$31," ")&amp;" "&amp;IF(AND($H$32="L",$I$32="L"),$C$32," ")&amp;" "&amp;IF(AND($H$33="L",$I$33="L"),$C$33," ")&amp;" "&amp;IF(AND($H$34="L",$I$34="L"),$C$34," ")&amp;" "&amp;IF(AND($H$35="L",$I$35="L"),$C$35," ")&amp;" "&amp;IF(AND($H$36="L",$I$36="L"),$C$36," ")&amp;" "&amp;IF(AND($H$37="L",$I$37="L"),$C$37," ")&amp;" "&amp;IF(AND($H$38="L",$I$38="L"),$C$38," ")&amp;" "&amp;IF(AND($H$39="L",$I$39="L"),$C$39," ")&amp;" "&amp;IF(AND($H$40="L",$I$40="L"),$C$40," ")&amp;" "&amp;IF(AND($H$41="L",$I$41="L"),$C$41," ")&amp;" "&amp;IF(AND($H$42="L",$I$42="L"),$C$42," ")&amp;" "&amp;IF(AND($H$43="L",$I$43="L"),$C$43," ")&amp;" "&amp;IF(AND($H$44="L",$I$44="L"),$C$44," ")</f>
        <v xml:space="preserve">    Incremental rainfall change                                      </v>
      </c>
      <c r="E9" s="203"/>
      <c r="F9" s="203"/>
      <c r="G9" s="193" t="str">
        <f>IF(AND($H$23="L",$I$23="M"),$C$23," ")&amp;" "&amp;IF(AND($H$24="L",$I$24="M"),$C$24," ")&amp;" "&amp;IF(AND($H$25="L",$I$25="M"),$C$25," ")&amp;" "&amp;IF(AND($H$26="L",$I$26="M"),$C$26," ")&amp;" "&amp;IF(AND($H$27="L",$I$27="M"),$C$27," ")&amp;" "&amp;IF(AND($H$28="L",$I$28="M"),$C$28," ")&amp;" "&amp;IF(AND($H$29="L",$I$29="M"),$C$29," ")&amp;" "&amp;IF(AND($H$30="L",$I$30="M"),$C$30," ")&amp;" "&amp;IF(AND($H$31="L",$I$31="M"),$C$31," ")&amp;" "&amp;IF(AND($H$32="L",$I$32="M"),$C$32," ")&amp;" "&amp;IF(AND($H$33="L",$I$33="M"),$C$33," ")&amp;" "&amp;IF(AND($H$34="L",$I$34="M"),$C$34," ")&amp;" "&amp;IF(AND($H$35="L",$I$35="M"),$C$35," ")&amp;" "&amp;IF(AND($H$36="L",$I$36="M"),$C$36," ")&amp;" "&amp;IF(AND($H$37="L",$I$37="M"),$C$37," ")&amp;" "&amp;IF(AND($H$38="L",$I$38="M"),$C$38," ")&amp;" "&amp;IF(AND($H$39="L",$I$39="M"),$C$39," ")&amp;" "&amp;IF(AND($H$40="L",$I$40="M"),$C$40," ")&amp;" "&amp;IF(AND($H$41="L",$I$41="M"),$C$41," ")&amp;" "&amp;IF(AND($H$42="L",$I$42="M"),$C$42," ")&amp;" "&amp;IF(AND($H$43="L",$I$43="M"),$C$43," ")&amp;" "&amp;IF(AND($H$44="L",$I$44="M"),$C$44," ")</f>
        <v xml:space="preserve">                                           </v>
      </c>
      <c r="H9" s="193"/>
      <c r="I9" s="193"/>
      <c r="J9" s="193" t="str">
        <f>IF(AND($H$23="L",$I$23="H"),$C$23," ")&amp;" "&amp;IF(AND($H$24="L",$I$24="H"),$C$24," ")&amp;" "&amp;IF(AND($H$25="L",$I$25="H"),$C$25," ")&amp;" "&amp;IF(AND($H$26="L",$I$26="H"),$C$26," ")&amp;" "&amp;IF(AND($H$27="L",$I$27="H"),$C$27," ")&amp;" "&amp;IF(AND($H$28="L",$I$28="H"),$C$28," ")&amp;" "&amp;IF(AND($H$29="L",$I$29="H"),$C$29," ")&amp;" "&amp;IF(AND($H$30="L",$I$30="H"),$C$30," ")&amp;" "&amp;IF(AND($H$31="L",$I$31="H"),$C$31," ")&amp;" "&amp;IF(AND($H$32="L",$I$32="H"),$C$32," ")&amp;" "&amp;IF(AND($H$33="L",$I$33="H"),$C$33," ")&amp;" "&amp;IF(AND($H$34="L",$I$34="H"),$C$34," ")&amp;" "&amp;IF(AND($H$35="L",$I$35="H"),$C$35," ")&amp;" "&amp;IF(AND($H$36="L",$I$36="H"),$C$36," ")&amp;" "&amp;IF(AND($H$37="L",$I$37="H"),$C$37," ")&amp;" "&amp;IF(AND($H$38="L",$I$38="H"),$C$38," ")&amp;" "&amp;IF(AND($H$39="L",$I$39="H"),$C$39," ")&amp;" "&amp;IF(AND($H$40="L",$I$40="H"),$C$40," ")&amp;" "&amp;IF(AND($H$41="L",$I$41="H"),$C$41," ")&amp;" "&amp;IF(AND($H$42="L",$I$42="H"),$C$42," ")&amp;" "&amp;IF(AND($H$43="L",$I$43="H"),$C$43," ")&amp;" "&amp;IF(AND($H$44="L",$I$44="H"),$C$44," ")</f>
        <v xml:space="preserve">                                           </v>
      </c>
      <c r="K9" s="193"/>
      <c r="L9" s="193"/>
      <c r="M9" s="71"/>
      <c r="N9" s="40" t="s">
        <v>51</v>
      </c>
      <c r="O9" s="188" t="str">
        <f>IF(AND($S$23="L",$T$23="L"),$C$23," ")&amp;" "&amp;IF(AND($S$24="L",$T$24="L"),$C$24," ")&amp;" "&amp;IF(AND($S$25="L",$T$25="L"),$C$25," ")&amp;" "&amp;IF(AND($S$26="L",$T$26="L"),$C$26," ")&amp;" "&amp;IF(AND($S$27="L",$T$27="L"),$C$27," ")&amp;" "&amp;IF(AND($S$28="L",$T$28="L"),$C$28," ")&amp;" "&amp;IF(AND($S$29="L",$T$29="L"),$C$29," ")&amp;" "&amp;IF(AND($S$30="L",$T$30="L"),$C$30," ")&amp;" "&amp;IF(AND($S$31="L",$T$31="L"),$C$31," ")&amp;" "&amp;IF(AND($S$32="L",$T$32="L"),$C$32," ")&amp;" "&amp;IF(AND($S$33="L",$T$33="L"),$C$33," ")&amp;" "&amp;IF(AND($S$34="L",$T$34="L"),$C$34," ")&amp;" "&amp;IF(AND($S$35="L",$T$35="L"),$C$35," ")&amp;" "&amp;IF(AND($S$36="L",$T$36="L"),$C$36," ")&amp;" "&amp;IF(AND($S$37="L",$T$37="L"),$C$37," ")&amp;" "&amp;IF(AND($S$38="L",$T$38="L"),$C$38," ")&amp;" "&amp;IF(AND($S$39="L",$T$39="L"),$C$39," ")&amp;" "&amp;IF(AND($S$40="L",$T$40="L"),$C$40," ")&amp;" "&amp;IF(AND($S$41="L",$T$41="L"),$C$41," ")&amp;" "&amp;IF(AND($S$42="L",$T$42="L"),$C$42," ")&amp;" "&amp;IF(AND($S$43="L",$T$43="L"),$C$43," ")&amp;" "&amp;IF(AND($S$44="L",$T$44="L"),$C$44," ")</f>
        <v xml:space="preserve">                                           </v>
      </c>
      <c r="P9" s="188"/>
      <c r="Q9" s="188"/>
      <c r="R9" s="187" t="str">
        <f>IF(AND($S$23="L",$T$23="M"),$C$23," ")&amp;" "&amp;IF(AND($S$24="L",$T$24="M"),$C$24," ")&amp;" "&amp;IF(AND($S$25="L",$T$25="M"),$C$25," ")&amp;" "&amp;IF(AND($S$26="L",$T$26="M"),$C$26," ")&amp;" "&amp;IF(AND($S$27="L",$T$27="M"),$C$27," ")&amp;" "&amp;IF(AND($S$28="L",$T$28="M"),$C$28," ")&amp;" "&amp;IF(AND($S$29="L",$T$29="M"),$C$29," ")&amp;" "&amp;IF(AND($S$30="L",$T$30="M"),$C$30," ")&amp;" "&amp;IF(AND($S$31="L",$T$31="M"),$C$31," ")&amp;" "&amp;IF(AND($S$32="L",$T$32="M"),$C$32," ")&amp;" "&amp;IF(AND($S$33="L",$T$33="M"),$C$33," ")&amp;" "&amp;IF(AND($S$34="L",$T$34="M"),$C$34," ")&amp;" "&amp;IF(AND($S$35="L",$T$35="M"),$C$35," ")&amp;" "&amp;IF(AND($S$36="L",$T$36="M"),$C$36," ")&amp;" "&amp;IF(AND($S$37="L",$T$37="M"),$C$37," ")&amp;" "&amp;IF(AND($S$38="L",$T$38="M"),$C$38," ")&amp;" "&amp;IF(AND($S$39="L",$T$39="M"),$C$39," ")&amp;" "&amp;IF(AND($S$40="L",$T$40="M"),$C$40," ")&amp;" "&amp;IF(AND($S$41="L",$T$41="M"),$C$41," ")&amp;" "&amp;IF(AND($S$42="L",$T$42="M"),$C$42," ")&amp;" "&amp;IF(AND($S$43="L",$T$43="M"),$C$43," ")&amp;" "&amp;IF(AND($S$44="L",$T$44="M"),$C$44," ")</f>
        <v xml:space="preserve">    Incremental rainfall change                                      </v>
      </c>
      <c r="S9" s="187"/>
      <c r="T9" s="187"/>
      <c r="U9" s="187" t="str">
        <f>IF(AND($S$23="L",$T$23="H"),$C$23," ")&amp;" "&amp;IF(AND($S$24="L",$T$24="H"),$C$24," ")&amp;" "&amp;IF(AND($S$25="L",$T$25="H"),$C$25," ")&amp;" "&amp;IF(AND($S$26="L",$T$26="H"),$C$26," ")&amp;" "&amp;IF(AND($S$27="L",$T$27="H"),$C$27," ")&amp;" "&amp;IF(AND($S$28="L",$T$28="H"),$C$28," ")&amp;" "&amp;IF(AND($S$29="L",$T$29="H"),$C$29," ")&amp;" "&amp;IF(AND($S$30="L",$T$30="H"),$C$30," ")&amp;" "&amp;IF(AND($S$31="L",$T$31="H"),$C$31," ")&amp;" "&amp;IF(AND($S$32="L",$T$32="H"),$C$32," ")&amp;" "&amp;IF(AND($S$33="L",$T$33="H"),$C$33," ")&amp;" "&amp;IF(AND($S$34="L",$T$34="H"),$C$34," ")&amp;" "&amp;IF(AND($S$35="L",$T$35="H"),$C$35," ")&amp;" "&amp;IF(AND($S$36="L",$T$36="H"),$C$36," ")&amp;" "&amp;IF(AND($S$37="L",$T$37="H"),$C$37," ")&amp;" "&amp;IF(AND($S$38="L",$T$38="H"),$C$38," ")&amp;" "&amp;IF(AND($S$39="L",$T$39="H"),$C$39," ")&amp;" "&amp;IF(AND($S$40="L",$T$40="H"),$C$40," ")&amp;" "&amp;IF(AND($S$41="L",$T$41="H"),$C$41," ")&amp;" "&amp;IF(AND($S$42="L",$T$42="H"),$C$42," ")&amp;" "&amp;IF(AND($S$43="L",$T$43="H"),$C$43," ")&amp;" "&amp;IF(AND($S$44="L",$T$44="H"),$C$44," ")</f>
        <v xml:space="preserve">                                           </v>
      </c>
      <c r="V9" s="187"/>
      <c r="W9" s="187"/>
    </row>
    <row r="10" spans="1:23" x14ac:dyDescent="0.25">
      <c r="B10" s="71"/>
      <c r="C10" s="38"/>
      <c r="D10" s="200" t="s">
        <v>51</v>
      </c>
      <c r="E10" s="200"/>
      <c r="F10" s="200"/>
      <c r="G10" s="201" t="s">
        <v>50</v>
      </c>
      <c r="H10" s="201"/>
      <c r="I10" s="201"/>
      <c r="J10" s="201" t="s">
        <v>49</v>
      </c>
      <c r="K10" s="201"/>
      <c r="L10" s="202"/>
      <c r="M10" s="71"/>
      <c r="N10" s="41"/>
      <c r="O10" s="201" t="s">
        <v>51</v>
      </c>
      <c r="P10" s="201"/>
      <c r="Q10" s="201"/>
      <c r="R10" s="201" t="s">
        <v>50</v>
      </c>
      <c r="S10" s="201"/>
      <c r="T10" s="201"/>
      <c r="U10" s="201" t="s">
        <v>49</v>
      </c>
      <c r="V10" s="201"/>
      <c r="W10" s="202"/>
    </row>
    <row r="11" spans="1:23" x14ac:dyDescent="0.25">
      <c r="B11" s="71"/>
      <c r="C11" s="67"/>
      <c r="D11" s="68"/>
      <c r="E11" s="68"/>
      <c r="F11" s="68"/>
      <c r="G11" s="66"/>
      <c r="H11" s="66" t="s">
        <v>102</v>
      </c>
      <c r="I11" s="66"/>
      <c r="J11" s="66"/>
      <c r="K11" s="66"/>
      <c r="L11" s="66"/>
      <c r="M11" s="71"/>
      <c r="N11" s="69"/>
      <c r="O11" s="66"/>
      <c r="P11" s="66"/>
      <c r="Q11" s="66"/>
      <c r="R11" s="66"/>
      <c r="S11" s="66" t="s">
        <v>102</v>
      </c>
      <c r="T11" s="66"/>
      <c r="U11" s="66"/>
      <c r="V11" s="66"/>
      <c r="W11" s="66"/>
    </row>
    <row r="13" spans="1:23" x14ac:dyDescent="0.25">
      <c r="C13" s="3" t="s">
        <v>98</v>
      </c>
    </row>
    <row r="14" spans="1:23" x14ac:dyDescent="0.25">
      <c r="C14" s="176"/>
      <c r="D14" s="177"/>
      <c r="E14" s="177"/>
      <c r="F14" s="177"/>
      <c r="G14" s="177"/>
      <c r="H14" s="177"/>
      <c r="I14" s="177"/>
      <c r="J14" s="177"/>
      <c r="K14" s="177"/>
      <c r="L14" s="177"/>
      <c r="M14" s="177"/>
      <c r="N14" s="177"/>
      <c r="O14" s="177"/>
      <c r="P14" s="177"/>
      <c r="Q14" s="177"/>
      <c r="R14" s="177"/>
      <c r="S14" s="177"/>
      <c r="T14" s="177"/>
      <c r="U14" s="177"/>
      <c r="V14" s="177"/>
      <c r="W14" s="178"/>
    </row>
    <row r="15" spans="1:23" x14ac:dyDescent="0.25">
      <c r="C15" s="179"/>
      <c r="D15" s="180"/>
      <c r="E15" s="180"/>
      <c r="F15" s="180"/>
      <c r="G15" s="180"/>
      <c r="H15" s="180"/>
      <c r="I15" s="180"/>
      <c r="J15" s="180"/>
      <c r="K15" s="180"/>
      <c r="L15" s="180"/>
      <c r="M15" s="180"/>
      <c r="N15" s="180"/>
      <c r="O15" s="180"/>
      <c r="P15" s="180"/>
      <c r="Q15" s="180"/>
      <c r="R15" s="180"/>
      <c r="S15" s="180"/>
      <c r="T15" s="180"/>
      <c r="U15" s="180"/>
      <c r="V15" s="180"/>
      <c r="W15" s="181"/>
    </row>
    <row r="16" spans="1:23" x14ac:dyDescent="0.25">
      <c r="C16" s="179"/>
      <c r="D16" s="180"/>
      <c r="E16" s="180"/>
      <c r="F16" s="180"/>
      <c r="G16" s="180"/>
      <c r="H16" s="180"/>
      <c r="I16" s="180"/>
      <c r="J16" s="180"/>
      <c r="K16" s="180"/>
      <c r="L16" s="180"/>
      <c r="M16" s="180"/>
      <c r="N16" s="180"/>
      <c r="O16" s="180"/>
      <c r="P16" s="180"/>
      <c r="Q16" s="180"/>
      <c r="R16" s="180"/>
      <c r="S16" s="180"/>
      <c r="T16" s="180"/>
      <c r="U16" s="180"/>
      <c r="V16" s="180"/>
      <c r="W16" s="181"/>
    </row>
    <row r="17" spans="3:23" x14ac:dyDescent="0.25">
      <c r="C17" s="179"/>
      <c r="D17" s="180"/>
      <c r="E17" s="180"/>
      <c r="F17" s="180"/>
      <c r="G17" s="180"/>
      <c r="H17" s="180"/>
      <c r="I17" s="180"/>
      <c r="J17" s="180"/>
      <c r="K17" s="180"/>
      <c r="L17" s="180"/>
      <c r="M17" s="180"/>
      <c r="N17" s="180"/>
      <c r="O17" s="180"/>
      <c r="P17" s="180"/>
      <c r="Q17" s="180"/>
      <c r="R17" s="180"/>
      <c r="S17" s="180"/>
      <c r="T17" s="180"/>
      <c r="U17" s="180"/>
      <c r="V17" s="180"/>
      <c r="W17" s="181"/>
    </row>
    <row r="18" spans="3:23" x14ac:dyDescent="0.25">
      <c r="C18" s="179"/>
      <c r="D18" s="180"/>
      <c r="E18" s="180"/>
      <c r="F18" s="180"/>
      <c r="G18" s="180"/>
      <c r="H18" s="180"/>
      <c r="I18" s="180"/>
      <c r="J18" s="180"/>
      <c r="K18" s="180"/>
      <c r="L18" s="180"/>
      <c r="M18" s="180"/>
      <c r="N18" s="180"/>
      <c r="O18" s="180"/>
      <c r="P18" s="180"/>
      <c r="Q18" s="180"/>
      <c r="R18" s="180"/>
      <c r="S18" s="180"/>
      <c r="T18" s="180"/>
      <c r="U18" s="180"/>
      <c r="V18" s="180"/>
      <c r="W18" s="181"/>
    </row>
    <row r="19" spans="3:23" x14ac:dyDescent="0.25">
      <c r="C19" s="182"/>
      <c r="D19" s="183"/>
      <c r="E19" s="183"/>
      <c r="F19" s="183"/>
      <c r="G19" s="183"/>
      <c r="H19" s="183"/>
      <c r="I19" s="183"/>
      <c r="J19" s="183"/>
      <c r="K19" s="183"/>
      <c r="L19" s="183"/>
      <c r="M19" s="183"/>
      <c r="N19" s="183"/>
      <c r="O19" s="183"/>
      <c r="P19" s="183"/>
      <c r="Q19" s="183"/>
      <c r="R19" s="183"/>
      <c r="S19" s="183"/>
      <c r="T19" s="183"/>
      <c r="U19" s="183"/>
      <c r="V19" s="183"/>
      <c r="W19" s="184"/>
    </row>
    <row r="20" spans="3:23" x14ac:dyDescent="0.25">
      <c r="C20" s="17"/>
      <c r="D20" s="17"/>
      <c r="E20" s="17"/>
      <c r="F20" s="17"/>
      <c r="G20" s="17"/>
      <c r="H20" s="17"/>
      <c r="I20" s="17"/>
      <c r="J20" s="17"/>
      <c r="K20" s="17"/>
      <c r="L20" s="17"/>
      <c r="M20" s="17"/>
      <c r="N20" s="17"/>
      <c r="O20" s="17"/>
      <c r="P20" s="17"/>
      <c r="Q20" s="17"/>
      <c r="R20" s="17"/>
      <c r="S20" s="17"/>
      <c r="T20" s="17"/>
      <c r="U20" s="17"/>
      <c r="V20" s="17"/>
      <c r="W20" s="17"/>
    </row>
    <row r="22" spans="3:23" x14ac:dyDescent="0.25">
      <c r="C22" s="5"/>
      <c r="H22" s="64" t="s">
        <v>124</v>
      </c>
      <c r="I22" s="64" t="s">
        <v>102</v>
      </c>
      <c r="J22" s="65"/>
      <c r="Q22" s="65"/>
      <c r="S22" s="64" t="s">
        <v>124</v>
      </c>
      <c r="T22" s="64" t="s">
        <v>102</v>
      </c>
    </row>
    <row r="23" spans="3:23" x14ac:dyDescent="0.25">
      <c r="C23" s="1" t="str">
        <f>'2. Vulnerability'!B5</f>
        <v>Incremental Air Temperature increase</v>
      </c>
      <c r="H23" s="57" t="str">
        <f>IF(HLOOKUP($C23,'2. Vulnerability'!$B$5:$W$10,6,FALSE)=1,"L",IF(HLOOKUP($C23,'2. Vulnerability'!$B$5:$W$10,6,FALSE)=2,"M",IF(HLOOKUP($C23,'2. Vulnerability'!$B$5:$W$10,6,FALSE)=3,"H","N/A")))</f>
        <v>H</v>
      </c>
      <c r="I23" s="57" t="str">
        <f>IF(ISTEXT(VLOOKUP(C23,'3. Exposure'!$B$6:$C$19,2,FALSE)),VLOOKUP(C23,'3. Exposure'!$B$6:$C$19,2,FALSE),"N/A")</f>
        <v>M</v>
      </c>
      <c r="S23" s="57" t="str">
        <f>IF(HLOOKUP($C23,'2. Vulnerability'!$B$5:$W$10,6,FALSE)=1,"L",IF(HLOOKUP($C23,'2. Vulnerability'!$B$5:$W$10,6,FALSE)=2,"M",IF(HLOOKUP($C23,'2. Vulnerability'!$B$5:$W$10,6,FALSE)=3,"H","N/A")))</f>
        <v>H</v>
      </c>
      <c r="T23" s="57" t="str">
        <f>IF(ISTEXT(VLOOKUP(C23,'3. Exposure'!$B$24:$C$37,2,FALSE)),VLOOKUP(C23,'3. Exposure'!$B$24:$C$37,2,FALSE),"N/A")</f>
        <v>H</v>
      </c>
    </row>
    <row r="24" spans="3:23" x14ac:dyDescent="0.25">
      <c r="C24" s="1" t="str">
        <f>'2. Vulnerability'!C5</f>
        <v>Extreme temperature/ heatwave</v>
      </c>
      <c r="H24" s="57" t="str">
        <f>IF(HLOOKUP($C24,'2. Vulnerability'!$B$5:$W$10,6,FALSE)=1,"L",IF(HLOOKUP($C24,'2. Vulnerability'!$B$5:$W$10,6,FALSE)=2,"M",IF(HLOOKUP($C24,'2. Vulnerability'!$B$5:$W$10,6,FALSE)=3,"H","N/A")))</f>
        <v>M</v>
      </c>
      <c r="I24" s="57" t="str">
        <f>IF(ISTEXT(VLOOKUP(C24,'3. Exposure'!$B$6:$C$19,2,FALSE)),VLOOKUP(C24,'3. Exposure'!$B$6:$C$19,2,FALSE),"N/A")</f>
        <v>N/A</v>
      </c>
      <c r="S24" s="57" t="str">
        <f>IF(HLOOKUP($C24,'2. Vulnerability'!$B$5:$W$10,6,FALSE)=1,"L",IF(HLOOKUP($C24,'2. Vulnerability'!$B$5:$W$10,6,FALSE)=2,"M",IF(HLOOKUP($C24,'2. Vulnerability'!$B$5:$W$10,6,FALSE)=3,"H","N/A")))</f>
        <v>M</v>
      </c>
      <c r="T24" s="57" t="str">
        <f>IF(ISTEXT(VLOOKUP(C24,'3. Exposure'!$B$24:$C$37,2,FALSE)),VLOOKUP(C24,'3. Exposure'!$B$24:$C$37,2,FALSE),"N/A")</f>
        <v>N/A</v>
      </c>
    </row>
    <row r="25" spans="3:23" x14ac:dyDescent="0.25">
      <c r="C25" s="1" t="str">
        <f>'2. Vulnerability'!D5</f>
        <v>Incremental rainfall change</v>
      </c>
      <c r="H25" s="57" t="str">
        <f>IF(HLOOKUP($C25,'2. Vulnerability'!$B$5:$W$10,6,FALSE)=1,"L",IF(HLOOKUP($C25,'2. Vulnerability'!$B$5:$W$10,6,FALSE)=2,"M",IF(HLOOKUP($C25,'2. Vulnerability'!$B$5:$W$10,6,FALSE)=3,"H","N/A")))</f>
        <v>L</v>
      </c>
      <c r="I25" s="57" t="str">
        <f>IF(ISTEXT(VLOOKUP(C25,'3. Exposure'!$B$6:$C$19,2,FALSE)),VLOOKUP(C25,'3. Exposure'!$B$6:$C$19,2,FALSE),"N/A")</f>
        <v>L</v>
      </c>
      <c r="S25" s="57" t="str">
        <f>IF(HLOOKUP($C25,'2. Vulnerability'!$B$5:$W$10,6,FALSE)=1,"L",IF(HLOOKUP($C25,'2. Vulnerability'!$B$5:$W$10,6,FALSE)=2,"M",IF(HLOOKUP($C25,'2. Vulnerability'!$B$5:$W$10,6,FALSE)=3,"H","N/A")))</f>
        <v>L</v>
      </c>
      <c r="T25" s="57" t="str">
        <f>IF(ISTEXT(VLOOKUP(C25,'3. Exposure'!$B$24:$C$37,2,FALSE)),VLOOKUP(C25,'3. Exposure'!$B$24:$C$37,2,FALSE),"N/A")</f>
        <v>M</v>
      </c>
    </row>
    <row r="26" spans="3:23" x14ac:dyDescent="0.25">
      <c r="C26" s="1" t="str">
        <f>'2. Vulnerability'!E5</f>
        <v>Extreme rainfall change</v>
      </c>
      <c r="H26" s="57" t="str">
        <f>IF(HLOOKUP($C26,'2. Vulnerability'!$B$5:$W$10,6,FALSE)=1,"L",IF(HLOOKUP($C26,'2. Vulnerability'!$B$5:$W$10,6,FALSE)=2,"M",IF(HLOOKUP($C26,'2. Vulnerability'!$B$5:$W$10,6,FALSE)=3,"H","N/A")))</f>
        <v>M</v>
      </c>
      <c r="I26" s="57" t="str">
        <f>IF(ISTEXT(VLOOKUP(C26,'3. Exposure'!$B$6:$C$19,2,FALSE)),VLOOKUP(C26,'3. Exposure'!$B$6:$C$19,2,FALSE),"N/A")</f>
        <v>L</v>
      </c>
      <c r="S26" s="57" t="str">
        <f>IF(HLOOKUP($C26,'2. Vulnerability'!$B$5:$W$10,6,FALSE)=1,"L",IF(HLOOKUP($C26,'2. Vulnerability'!$B$5:$W$10,6,FALSE)=2,"M",IF(HLOOKUP($C26,'2. Vulnerability'!$B$5:$W$10,6,FALSE)=3,"H","N/A")))</f>
        <v>M</v>
      </c>
      <c r="T26" s="57" t="str">
        <f>IF(ISTEXT(VLOOKUP(C26,'3. Exposure'!$B$24:$C$37,2,FALSE)),VLOOKUP(C26,'3. Exposure'!$B$24:$C$37,2,FALSE),"N/A")</f>
        <v>M</v>
      </c>
    </row>
    <row r="27" spans="3:23" x14ac:dyDescent="0.25">
      <c r="C27" s="1" t="str">
        <f>'2. Vulnerability'!F5</f>
        <v>Average wind speed</v>
      </c>
      <c r="H27" s="57" t="str">
        <f>IF(HLOOKUP($C27,'2. Vulnerability'!$B$5:$W$10,6,FALSE)=1,"L",IF(HLOOKUP($C27,'2. Vulnerability'!$B$5:$W$10,6,FALSE)=2,"M",IF(HLOOKUP($C27,'2. Vulnerability'!$B$5:$W$10,6,FALSE)=3,"H","N/A")))</f>
        <v>N/A</v>
      </c>
      <c r="I27" s="57" t="str">
        <f>IF(ISTEXT(VLOOKUP(C27,'3. Exposure'!$B$6:$C$19,2,FALSE)),VLOOKUP(C27,'3. Exposure'!$B$6:$C$19,2,FALSE),"N/A")</f>
        <v>M</v>
      </c>
      <c r="S27" s="57" t="str">
        <f>IF(HLOOKUP($C27,'2. Vulnerability'!$B$5:$W$10,6,FALSE)=1,"L",IF(HLOOKUP($C27,'2. Vulnerability'!$B$5:$W$10,6,FALSE)=2,"M",IF(HLOOKUP($C27,'2. Vulnerability'!$B$5:$W$10,6,FALSE)=3,"H","N/A")))</f>
        <v>N/A</v>
      </c>
      <c r="T27" s="57" t="str">
        <f>IF(ISTEXT(VLOOKUP(C27,'3. Exposure'!$B$24:$C$37,2,FALSE)),VLOOKUP(C27,'3. Exposure'!$B$24:$C$37,2,FALSE),"N/A")</f>
        <v>H</v>
      </c>
    </row>
    <row r="28" spans="3:23" x14ac:dyDescent="0.25">
      <c r="C28" s="1" t="str">
        <f>'2. Vulnerability'!G5</f>
        <v>Maximum wind speed</v>
      </c>
      <c r="H28" s="57" t="str">
        <f>IF(HLOOKUP($C28,'2. Vulnerability'!$B$5:$W$10,6,FALSE)=1,"L",IF(HLOOKUP($C28,'2. Vulnerability'!$B$5:$W$10,6,FALSE)=2,"M",IF(HLOOKUP($C28,'2. Vulnerability'!$B$5:$W$10,6,FALSE)=3,"H","N/A")))</f>
        <v>N/A</v>
      </c>
      <c r="I28" s="57" t="str">
        <f>IF(ISTEXT(VLOOKUP(C28,'3. Exposure'!$B$6:$C$19,2,FALSE)),VLOOKUP(C28,'3. Exposure'!$B$6:$C$19,2,FALSE),"N/A")</f>
        <v>M</v>
      </c>
      <c r="S28" s="57" t="str">
        <f>IF(HLOOKUP($C28,'2. Vulnerability'!$B$5:$W$10,6,FALSE)=1,"L",IF(HLOOKUP($C28,'2. Vulnerability'!$B$5:$W$10,6,FALSE)=2,"M",IF(HLOOKUP($C28,'2. Vulnerability'!$B$5:$W$10,6,FALSE)=3,"H","N/A")))</f>
        <v>N/A</v>
      </c>
      <c r="T28" s="57" t="str">
        <f>IF(ISTEXT(VLOOKUP(C28,'3. Exposure'!$B$24:$C$37,2,FALSE)),VLOOKUP(C28,'3. Exposure'!$B$24:$C$37,2,FALSE),"N/A")</f>
        <v>H</v>
      </c>
    </row>
    <row r="29" spans="3:23" x14ac:dyDescent="0.25">
      <c r="C29" s="1" t="str">
        <f>'2. Vulnerability'!H5</f>
        <v>Humidity</v>
      </c>
      <c r="H29" s="57" t="str">
        <f>IF(HLOOKUP($C29,'2. Vulnerability'!$B$5:$W$10,6,FALSE)=1,"L",IF(HLOOKUP($C29,'2. Vulnerability'!$B$5:$W$10,6,FALSE)=2,"M",IF(HLOOKUP($C29,'2. Vulnerability'!$B$5:$W$10,6,FALSE)=3,"H","N/A")))</f>
        <v>N/A</v>
      </c>
      <c r="I29" s="57" t="str">
        <f>IF(ISTEXT(VLOOKUP(C29,'3. Exposure'!$B$6:$C$19,2,FALSE)),VLOOKUP(C29,'3. Exposure'!$B$6:$C$19,2,FALSE),"N/A")</f>
        <v>H</v>
      </c>
      <c r="S29" s="57" t="str">
        <f>IF(HLOOKUP($C29,'2. Vulnerability'!$B$5:$W$10,6,FALSE)=1,"L",IF(HLOOKUP($C29,'2. Vulnerability'!$B$5:$W$10,6,FALSE)=2,"M",IF(HLOOKUP($C29,'2. Vulnerability'!$B$5:$W$10,6,FALSE)=3,"H","N/A")))</f>
        <v>N/A</v>
      </c>
      <c r="T29" s="57" t="str">
        <f>IF(ISTEXT(VLOOKUP(C29,'3. Exposure'!$B$24:$C$37,2,FALSE)),VLOOKUP(C29,'3. Exposure'!$B$24:$C$37,2,FALSE),"N/A")</f>
        <v>N/A</v>
      </c>
    </row>
    <row r="30" spans="3:23" x14ac:dyDescent="0.25">
      <c r="C30" s="1" t="str">
        <f>'2. Vulnerability'!I5</f>
        <v>Solar radiation</v>
      </c>
      <c r="H30" s="57" t="str">
        <f>IF(HLOOKUP($C30,'2. Vulnerability'!$B$5:$W$10,6,FALSE)=1,"L",IF(HLOOKUP($C30,'2. Vulnerability'!$B$5:$W$10,6,FALSE)=2,"M",IF(HLOOKUP($C30,'2. Vulnerability'!$B$5:$W$10,6,FALSE)=3,"H","N/A")))</f>
        <v>N/A</v>
      </c>
      <c r="I30" s="57" t="str">
        <f>IF(ISTEXT(VLOOKUP(C30,'3. Exposure'!$B$6:$C$19,2,FALSE)),VLOOKUP(C30,'3. Exposure'!$B$6:$C$19,2,FALSE),"N/A")</f>
        <v>L</v>
      </c>
      <c r="S30" s="57" t="str">
        <f>IF(HLOOKUP($C30,'2. Vulnerability'!$B$5:$W$10,6,FALSE)=1,"L",IF(HLOOKUP($C30,'2. Vulnerability'!$B$5:$W$10,6,FALSE)=2,"M",IF(HLOOKUP($C30,'2. Vulnerability'!$B$5:$W$10,6,FALSE)=3,"H","N/A")))</f>
        <v>N/A</v>
      </c>
      <c r="T30" s="57" t="str">
        <f>IF(ISTEXT(VLOOKUP(C30,'3. Exposure'!$B$24:$C$37,2,FALSE)),VLOOKUP(C30,'3. Exposure'!$B$24:$C$37,2,FALSE),"N/A")</f>
        <v>N/A</v>
      </c>
    </row>
    <row r="31" spans="3:23" x14ac:dyDescent="0.25">
      <c r="C31" s="1" t="str">
        <f>'2. Vulnerability'!J5</f>
        <v>Relative Sea Level Rise</v>
      </c>
      <c r="H31" s="57" t="str">
        <f>IF(HLOOKUP($C31,'2. Vulnerability'!$B$5:$W$10,6,FALSE)=1,"L",IF(HLOOKUP($C31,'2. Vulnerability'!$B$5:$W$10,6,FALSE)=2,"M",IF(HLOOKUP($C31,'2. Vulnerability'!$B$5:$W$10,6,FALSE)=3,"H","N/A")))</f>
        <v>N/A</v>
      </c>
      <c r="I31" s="57" t="str">
        <f>IF(ISTEXT(VLOOKUP(C31,'3. Exposure'!$B$6:$C$19,2,FALSE)),VLOOKUP(C31,'3. Exposure'!$B$6:$C$19,2,FALSE),"N/A")</f>
        <v>N/A</v>
      </c>
      <c r="S31" s="57" t="str">
        <f>IF(HLOOKUP($C31,'2. Vulnerability'!$B$5:$W$10,6,FALSE)=1,"L",IF(HLOOKUP($C31,'2. Vulnerability'!$B$5:$W$10,6,FALSE)=2,"M",IF(HLOOKUP($C31,'2. Vulnerability'!$B$5:$W$10,6,FALSE)=3,"H","N/A")))</f>
        <v>N/A</v>
      </c>
      <c r="T31" s="57" t="str">
        <f>IF(ISTEXT(VLOOKUP(C31,'3. Exposure'!$B$24:$C$37,2,FALSE)),VLOOKUP(C31,'3. Exposure'!$B$24:$C$37,2,FALSE),"N/A")</f>
        <v>N/A</v>
      </c>
    </row>
    <row r="32" spans="3:23" x14ac:dyDescent="0.25">
      <c r="C32" s="1" t="str">
        <f>'2. Vulnerability'!K5</f>
        <v>Seawater Temperature</v>
      </c>
      <c r="H32" s="57" t="str">
        <f>IF(HLOOKUP($C32,'2. Vulnerability'!$B$5:$W$10,6,FALSE)=1,"L",IF(HLOOKUP($C32,'2. Vulnerability'!$B$5:$W$10,6,FALSE)=2,"M",IF(HLOOKUP($C32,'2. Vulnerability'!$B$5:$W$10,6,FALSE)=3,"H","N/A")))</f>
        <v>N/A</v>
      </c>
      <c r="I32" s="57" t="str">
        <f>IF(ISTEXT(VLOOKUP(C32,'3. Exposure'!$B$6:$C$19,2,FALSE)),VLOOKUP(C32,'3. Exposure'!$B$6:$C$19,2,FALSE),"N/A")</f>
        <v>N/A</v>
      </c>
      <c r="S32" s="57" t="str">
        <f>IF(HLOOKUP($C32,'2. Vulnerability'!$B$5:$W$10,6,FALSE)=1,"L",IF(HLOOKUP($C32,'2. Vulnerability'!$B$5:$W$10,6,FALSE)=2,"M",IF(HLOOKUP($C32,'2. Vulnerability'!$B$5:$W$10,6,FALSE)=3,"H","N/A")))</f>
        <v>N/A</v>
      </c>
      <c r="T32" s="57" t="str">
        <f>IF(ISTEXT(VLOOKUP(C32,'3. Exposure'!$B$24:$C$37,2,FALSE)),VLOOKUP(C32,'3. Exposure'!$B$24:$C$37,2,FALSE),"N/A")</f>
        <v>N/A</v>
      </c>
    </row>
    <row r="33" spans="3:20" x14ac:dyDescent="0.25">
      <c r="C33" s="1" t="str">
        <f>'2. Vulnerability'!L5</f>
        <v>Water Availability</v>
      </c>
      <c r="H33" s="57" t="str">
        <f>IF(HLOOKUP($C33,'2. Vulnerability'!$B$5:$W$10,6,FALSE)=1,"L",IF(HLOOKUP($C33,'2. Vulnerability'!$B$5:$W$10,6,FALSE)=2,"M",IF(HLOOKUP($C33,'2. Vulnerability'!$B$5:$W$10,6,FALSE)=3,"H","N/A")))</f>
        <v>M</v>
      </c>
      <c r="I33" s="57" t="str">
        <f>IF(ISTEXT(VLOOKUP(C33,'3. Exposure'!$B$6:$C$19,2,FALSE)),VLOOKUP(C33,'3. Exposure'!$B$6:$C$19,2,FALSE),"N/A")</f>
        <v>M</v>
      </c>
      <c r="S33" s="57" t="str">
        <f>IF(HLOOKUP($C33,'2. Vulnerability'!$B$5:$W$10,6,FALSE)=1,"L",IF(HLOOKUP($C33,'2. Vulnerability'!$B$5:$W$10,6,FALSE)=2,"M",IF(HLOOKUP($C33,'2. Vulnerability'!$B$5:$W$10,6,FALSE)=3,"H","N/A")))</f>
        <v>M</v>
      </c>
      <c r="T33" s="57" t="str">
        <f>IF(ISTEXT(VLOOKUP(C33,'3. Exposure'!$B$24:$C$37,2,FALSE)),VLOOKUP(C33,'3. Exposure'!$B$24:$C$37,2,FALSE),"N/A")</f>
        <v>N/A</v>
      </c>
    </row>
    <row r="34" spans="3:20" x14ac:dyDescent="0.25">
      <c r="C34" s="1" t="str">
        <f>'2. Vulnerability'!M5</f>
        <v>Storms</v>
      </c>
      <c r="H34" s="57" t="str">
        <f>IF(HLOOKUP($C34,'2. Vulnerability'!$B$5:$W$10,6,FALSE)=1,"L",IF(HLOOKUP($C34,'2. Vulnerability'!$B$5:$W$10,6,FALSE)=2,"M",IF(HLOOKUP($C34,'2. Vulnerability'!$B$5:$W$10,6,FALSE)=3,"H","N/A")))</f>
        <v>N/A</v>
      </c>
      <c r="I34" s="57" t="str">
        <f>IF(ISTEXT(VLOOKUP(C34,'3. Exposure'!$B$6:$C$19,2,FALSE)),VLOOKUP(C34,'3. Exposure'!$B$6:$C$19,2,FALSE),"N/A")</f>
        <v>L</v>
      </c>
      <c r="S34" s="57" t="str">
        <f>IF(HLOOKUP($C34,'2. Vulnerability'!$B$5:$W$10,6,FALSE)=1,"L",IF(HLOOKUP($C34,'2. Vulnerability'!$B$5:$W$10,6,FALSE)=2,"M",IF(HLOOKUP($C34,'2. Vulnerability'!$B$5:$W$10,6,FALSE)=3,"H","N/A")))</f>
        <v>N/A</v>
      </c>
      <c r="T34" s="57" t="str">
        <f>IF(ISTEXT(VLOOKUP(C34,'3. Exposure'!$B$24:$C$37,2,FALSE)),VLOOKUP(C34,'3. Exposure'!$B$24:$C$37,2,FALSE),"N/A")</f>
        <v>N/A</v>
      </c>
    </row>
    <row r="35" spans="3:20" x14ac:dyDescent="0.25">
      <c r="C35" s="1" t="str">
        <f>'2. Vulnerability'!N5</f>
        <v>Flooding (coastal and fluvial)</v>
      </c>
      <c r="H35" s="57" t="str">
        <f>IF(HLOOKUP($C35,'2. Vulnerability'!$B$5:$W$10,6,FALSE)=1,"L",IF(HLOOKUP($C35,'2. Vulnerability'!$B$5:$W$10,6,FALSE)=2,"M",IF(HLOOKUP($C35,'2. Vulnerability'!$B$5:$W$10,6,FALSE)=3,"H","N/A")))</f>
        <v>N/A</v>
      </c>
      <c r="I35" s="57" t="str">
        <f>IF(ISTEXT(VLOOKUP(C35,'3. Exposure'!$B$6:$C$19,2,FALSE)),VLOOKUP(C35,'3. Exposure'!$B$6:$C$19,2,FALSE),"N/A")</f>
        <v>L</v>
      </c>
      <c r="S35" s="57" t="str">
        <f>IF(HLOOKUP($C35,'2. Vulnerability'!$B$5:$W$10,6,FALSE)=1,"L",IF(HLOOKUP($C35,'2. Vulnerability'!$B$5:$W$10,6,FALSE)=2,"M",IF(HLOOKUP($C35,'2. Vulnerability'!$B$5:$W$10,6,FALSE)=3,"H","N/A")))</f>
        <v>N/A</v>
      </c>
      <c r="T35" s="57" t="str">
        <f>IF(ISTEXT(VLOOKUP(C35,'3. Exposure'!$B$24:$C$37,2,FALSE)),VLOOKUP(C35,'3. Exposure'!$B$24:$C$37,2,FALSE),"N/A")</f>
        <v>N/A</v>
      </c>
    </row>
    <row r="36" spans="3:20" x14ac:dyDescent="0.25">
      <c r="C36" s="1" t="str">
        <f>'2. Vulnerability'!O5</f>
        <v>Ocean PH</v>
      </c>
      <c r="H36" s="57" t="str">
        <f>IF(HLOOKUP($C36,'2. Vulnerability'!$B$5:$W$10,6,FALSE)=1,"L",IF(HLOOKUP($C36,'2. Vulnerability'!$B$5:$W$10,6,FALSE)=2,"M",IF(HLOOKUP($C36,'2. Vulnerability'!$B$5:$W$10,6,FALSE)=3,"H","N/A")))</f>
        <v>N/A</v>
      </c>
      <c r="I36" s="57" t="str">
        <f>IF(ISTEXT(VLOOKUP(C36,'3. Exposure'!$B$6:$C$19,2,FALSE)),VLOOKUP(C36,'3. Exposure'!$B$6:$C$19,2,FALSE),"N/A")</f>
        <v>N/A</v>
      </c>
      <c r="S36" s="57" t="str">
        <f>IF(HLOOKUP($C36,'2. Vulnerability'!$B$5:$W$10,6,FALSE)=1,"L",IF(HLOOKUP($C36,'2. Vulnerability'!$B$5:$W$10,6,FALSE)=2,"M",IF(HLOOKUP($C36,'2. Vulnerability'!$B$5:$W$10,6,FALSE)=3,"H","N/A")))</f>
        <v>N/A</v>
      </c>
      <c r="T36" s="57" t="str">
        <f>IF(ISTEXT(VLOOKUP(C36,'3. Exposure'!$B$24:$C$37,2,FALSE)),VLOOKUP(C36,'3. Exposure'!$B$24:$C$37,2,FALSE),"N/A")</f>
        <v>N/A</v>
      </c>
    </row>
    <row r="37" spans="3:20" x14ac:dyDescent="0.25">
      <c r="C37" s="1" t="str">
        <f>'2. Vulnerability'!P5</f>
        <v>Dust storms</v>
      </c>
      <c r="H37" s="57" t="str">
        <f>IF(HLOOKUP($C37,'2. Vulnerability'!$B$5:$W$10,6,FALSE)=1,"L",IF(HLOOKUP($C37,'2. Vulnerability'!$B$5:$W$10,6,FALSE)=2,"M",IF(HLOOKUP($C37,'2. Vulnerability'!$B$5:$W$10,6,FALSE)=3,"H","N/A")))</f>
        <v>N/A</v>
      </c>
      <c r="I37" s="57" t="str">
        <f>IF(ISTEXT(VLOOKUP(C37,'3. Exposure'!$B$6:$C$19,2,FALSE)),VLOOKUP(C37,'3. Exposure'!$B$6:$C$19,2,FALSE),"N/A")</f>
        <v>L</v>
      </c>
      <c r="S37" s="57" t="str">
        <f>IF(HLOOKUP($C37,'2. Vulnerability'!$B$5:$W$10,6,FALSE)=1,"L",IF(HLOOKUP($C37,'2. Vulnerability'!$B$5:$W$10,6,FALSE)=2,"M",IF(HLOOKUP($C37,'2. Vulnerability'!$B$5:$W$10,6,FALSE)=3,"H","N/A")))</f>
        <v>N/A</v>
      </c>
      <c r="T37" s="57" t="str">
        <f>IF(ISTEXT(VLOOKUP(C37,'3. Exposure'!$B$24:$C$37,2,FALSE)),VLOOKUP(C37,'3. Exposure'!$B$24:$C$37,2,FALSE),"N/A")</f>
        <v>N/A</v>
      </c>
    </row>
    <row r="38" spans="3:20" x14ac:dyDescent="0.25">
      <c r="C38" s="1" t="str">
        <f>'2. Vulnerability'!Q5</f>
        <v>Coastal erosion</v>
      </c>
      <c r="H38" s="57" t="str">
        <f>IF(HLOOKUP($C38,'2. Vulnerability'!$B$5:$W$10,6,FALSE)=1,"L",IF(HLOOKUP($C38,'2. Vulnerability'!$B$5:$W$10,6,FALSE)=2,"M",IF(HLOOKUP($C38,'2. Vulnerability'!$B$5:$W$10,6,FALSE)=3,"H","N/A")))</f>
        <v>N/A</v>
      </c>
      <c r="I38" s="57" t="str">
        <f>IF(ISTEXT(VLOOKUP(C38,'3. Exposure'!$B$6:$C$19,2,FALSE)),VLOOKUP(C38,'3. Exposure'!$B$6:$C$19,2,FALSE),"N/A")</f>
        <v>N/A</v>
      </c>
      <c r="S38" s="57" t="str">
        <f>IF(HLOOKUP($C38,'2. Vulnerability'!$B$5:$W$10,6,FALSE)=1,"L",IF(HLOOKUP($C38,'2. Vulnerability'!$B$5:$W$10,6,FALSE)=2,"M",IF(HLOOKUP($C38,'2. Vulnerability'!$B$5:$W$10,6,FALSE)=3,"H","N/A")))</f>
        <v>N/A</v>
      </c>
      <c r="T38" s="57" t="str">
        <f>IF(ISTEXT(VLOOKUP(C38,'3. Exposure'!$B$24:$C$37,2,FALSE)),VLOOKUP(C38,'3. Exposure'!$B$24:$C$37,2,FALSE),"N/A")</f>
        <v>N/A</v>
      </c>
    </row>
    <row r="39" spans="3:20" x14ac:dyDescent="0.25">
      <c r="C39" s="1" t="str">
        <f>'2. Vulnerability'!R5</f>
        <v>Soil Erosion</v>
      </c>
      <c r="H39" s="57" t="str">
        <f>IF(HLOOKUP($C39,'2. Vulnerability'!$B$5:$W$10,6,FALSE)=1,"L",IF(HLOOKUP($C39,'2. Vulnerability'!$B$5:$W$10,6,FALSE)=2,"M",IF(HLOOKUP($C39,'2. Vulnerability'!$B$5:$W$10,6,FALSE)=3,"H","N/A")))</f>
        <v>N/A</v>
      </c>
      <c r="I39" s="57" t="str">
        <f>IF(ISTEXT(VLOOKUP(C39,'3. Exposure'!$B$6:$C$19,2,FALSE)),VLOOKUP(C39,'3. Exposure'!$B$6:$C$19,2,FALSE),"N/A")</f>
        <v>N/A</v>
      </c>
      <c r="S39" s="57" t="str">
        <f>IF(HLOOKUP($C39,'2. Vulnerability'!$B$5:$W$10,6,FALSE)=1,"L",IF(HLOOKUP($C39,'2. Vulnerability'!$B$5:$W$10,6,FALSE)=2,"M",IF(HLOOKUP($C39,'2. Vulnerability'!$B$5:$W$10,6,FALSE)=3,"H","N/A")))</f>
        <v>N/A</v>
      </c>
      <c r="T39" s="57" t="str">
        <f>IF(ISTEXT(VLOOKUP(C39,'3. Exposure'!$B$24:$C$37,2,FALSE)),VLOOKUP(C39,'3. Exposure'!$B$24:$C$37,2,FALSE),"N/A")</f>
        <v>N/A</v>
      </c>
    </row>
    <row r="40" spans="3:20" x14ac:dyDescent="0.25">
      <c r="C40" s="1" t="str">
        <f>'2. Vulnerability'!S5</f>
        <v>Soil Salinity</v>
      </c>
      <c r="H40" s="57" t="str">
        <f>IF(HLOOKUP($C40,'2. Vulnerability'!$B$5:$W$10,6,FALSE)=1,"L",IF(HLOOKUP($C40,'2. Vulnerability'!$B$5:$W$10,6,FALSE)=2,"M",IF(HLOOKUP($C40,'2. Vulnerability'!$B$5:$W$10,6,FALSE)=3,"H","N/A")))</f>
        <v>N/A</v>
      </c>
      <c r="I40" s="57" t="str">
        <f>IF(ISTEXT(VLOOKUP(C40,'3. Exposure'!$B$6:$C$19,2,FALSE)),VLOOKUP(C40,'3. Exposure'!$B$6:$C$19,2,FALSE),"N/A")</f>
        <v>N/A</v>
      </c>
      <c r="S40" s="57" t="str">
        <f>IF(HLOOKUP($C40,'2. Vulnerability'!$B$5:$W$10,6,FALSE)=1,"L",IF(HLOOKUP($C40,'2. Vulnerability'!$B$5:$W$10,6,FALSE)=2,"M",IF(HLOOKUP($C40,'2. Vulnerability'!$B$5:$W$10,6,FALSE)=3,"H","N/A")))</f>
        <v>N/A</v>
      </c>
      <c r="T40" s="57" t="str">
        <f>IF(ISTEXT(VLOOKUP(C40,'3. Exposure'!$B$24:$C$37,2,FALSE)),VLOOKUP(C40,'3. Exposure'!$B$24:$C$37,2,FALSE),"N/A")</f>
        <v>N/A</v>
      </c>
    </row>
    <row r="41" spans="3:20" x14ac:dyDescent="0.25">
      <c r="C41" s="1" t="str">
        <f>'2. Vulnerability'!T5</f>
        <v>Air Quality</v>
      </c>
      <c r="H41" s="57" t="str">
        <f>IF(HLOOKUP($C41,'2. Vulnerability'!$B$5:$W$10,6,FALSE)=1,"L",IF(HLOOKUP($C41,'2. Vulnerability'!$B$5:$W$10,6,FALSE)=2,"M",IF(HLOOKUP($C41,'2. Vulnerability'!$B$5:$W$10,6,FALSE)=3,"H","N/A")))</f>
        <v>N/A</v>
      </c>
      <c r="I41" s="57" t="str">
        <f>IF(ISTEXT(VLOOKUP(C41,'3. Exposure'!$B$6:$C$19,2,FALSE)),VLOOKUP(C41,'3. Exposure'!$B$6:$C$19,2,FALSE),"N/A")</f>
        <v>L</v>
      </c>
      <c r="S41" s="57" t="str">
        <f>IF(HLOOKUP($C41,'2. Vulnerability'!$B$5:$W$10,6,FALSE)=1,"L",IF(HLOOKUP($C41,'2. Vulnerability'!$B$5:$W$10,6,FALSE)=2,"M",IF(HLOOKUP($C41,'2. Vulnerability'!$B$5:$W$10,6,FALSE)=3,"H","N/A")))</f>
        <v>N/A</v>
      </c>
      <c r="T41" s="57" t="str">
        <f>IF(ISTEXT(VLOOKUP(C41,'3. Exposure'!$B$24:$C$37,2,FALSE)),VLOOKUP(C41,'3. Exposure'!$B$24:$C$37,2,FALSE),"N/A")</f>
        <v>N/A</v>
      </c>
    </row>
    <row r="42" spans="3:20" x14ac:dyDescent="0.25">
      <c r="C42" s="1" t="str">
        <f>'2. Vulnerability'!U5</f>
        <v>Ground instability / landslides</v>
      </c>
      <c r="H42" s="57" t="str">
        <f>IF(HLOOKUP($C42,'2. Vulnerability'!$B$5:$W$10,6,FALSE)=1,"L",IF(HLOOKUP($C42,'2. Vulnerability'!$B$5:$W$10,6,FALSE)=2,"M",IF(HLOOKUP($C42,'2. Vulnerability'!$B$5:$W$10,6,FALSE)=3,"H","N/A")))</f>
        <v>N/A</v>
      </c>
      <c r="I42" s="57" t="str">
        <f>IF(ISTEXT(VLOOKUP(C42,'3. Exposure'!$B$6:$C$19,2,FALSE)),VLOOKUP(C42,'3. Exposure'!$B$6:$C$19,2,FALSE),"N/A")</f>
        <v>N/A</v>
      </c>
      <c r="S42" s="57" t="str">
        <f>IF(HLOOKUP($C42,'2. Vulnerability'!$B$5:$W$10,6,FALSE)=1,"L",IF(HLOOKUP($C42,'2. Vulnerability'!$B$5:$W$10,6,FALSE)=2,"M",IF(HLOOKUP($C42,'2. Vulnerability'!$B$5:$W$10,6,FALSE)=3,"H","N/A")))</f>
        <v>N/A</v>
      </c>
      <c r="T42" s="57" t="str">
        <f>IF(ISTEXT(VLOOKUP(C42,'3. Exposure'!$B$24:$C$37,2,FALSE)),VLOOKUP(C42,'3. Exposure'!$B$24:$C$37,2,FALSE),"N/A")</f>
        <v>N/A</v>
      </c>
    </row>
    <row r="43" spans="3:20" x14ac:dyDescent="0.25">
      <c r="C43" s="1" t="str">
        <f>'2. Vulnerability'!V5</f>
        <v>Urban Heat Island</v>
      </c>
      <c r="H43" s="57" t="str">
        <f>IF(HLOOKUP($C43,'2. Vulnerability'!$B$5:$W$10,6,FALSE)=1,"L",IF(HLOOKUP($C43,'2. Vulnerability'!$B$5:$W$10,6,FALSE)=2,"M",IF(HLOOKUP($C43,'2. Vulnerability'!$B$5:$W$10,6,FALSE)=3,"H","N/A")))</f>
        <v>N/A</v>
      </c>
      <c r="I43" s="57" t="str">
        <f>IF(ISTEXT(VLOOKUP(C43,'3. Exposure'!$B$6:$C$19,2,FALSE)),VLOOKUP(C43,'3. Exposure'!$B$6:$C$19,2,FALSE),"N/A")</f>
        <v>M</v>
      </c>
      <c r="S43" s="57" t="str">
        <f>IF(HLOOKUP($C43,'2. Vulnerability'!$B$5:$W$10,6,FALSE)=1,"L",IF(HLOOKUP($C43,'2. Vulnerability'!$B$5:$W$10,6,FALSE)=2,"M",IF(HLOOKUP($C43,'2. Vulnerability'!$B$5:$W$10,6,FALSE)=3,"H","N/A")))</f>
        <v>N/A</v>
      </c>
      <c r="T43" s="57" t="str">
        <f>IF(ISTEXT(VLOOKUP(C43,'3. Exposure'!$B$24:$C$37,2,FALSE)),VLOOKUP(C43,'3. Exposure'!$B$24:$C$37,2,FALSE),"N/A")</f>
        <v>N/A</v>
      </c>
    </row>
    <row r="44" spans="3:20" x14ac:dyDescent="0.25">
      <c r="C44" s="1" t="str">
        <f>'2. Vulnerability'!W5</f>
        <v>Growing season</v>
      </c>
      <c r="H44" s="57" t="str">
        <f>IF(HLOOKUP($C44,'2. Vulnerability'!$B$5:$W$10,6,FALSE)=1,"L",IF(HLOOKUP($C44,'2. Vulnerability'!$B$5:$W$10,6,FALSE)=2,"M",IF(HLOOKUP($C44,'2. Vulnerability'!$B$5:$W$10,6,FALSE)=3,"H","N/A")))</f>
        <v>N/A</v>
      </c>
      <c r="I44" s="57" t="str">
        <f>IF(ISTEXT(VLOOKUP(C44,'3. Exposure'!$B$6:$C$19,2,FALSE)),VLOOKUP(C44,'3. Exposure'!$B$6:$C$19,2,FALSE),"N/A")</f>
        <v>N/A</v>
      </c>
      <c r="S44" s="57" t="str">
        <f>IF(HLOOKUP($C44,'2. Vulnerability'!$B$5:$W$10,6,FALSE)=1,"L",IF(HLOOKUP($C44,'2. Vulnerability'!$B$5:$W$10,6,FALSE)=2,"M",IF(HLOOKUP($C44,'2. Vulnerability'!$B$5:$W$10,6,FALSE)=3,"H","N/A")))</f>
        <v>N/A</v>
      </c>
      <c r="T44" s="57" t="str">
        <f>IF(ISTEXT(VLOOKUP(C44,'3. Exposure'!$B$24:$C$37,2,FALSE)),VLOOKUP(C44,'3. Exposure'!$B$24:$C$37,2,FALSE),"N/A")</f>
        <v>N/A</v>
      </c>
    </row>
  </sheetData>
  <mergeCells count="27">
    <mergeCell ref="R8:T8"/>
    <mergeCell ref="D7:F7"/>
    <mergeCell ref="U8:W8"/>
    <mergeCell ref="D10:F10"/>
    <mergeCell ref="G10:I10"/>
    <mergeCell ref="J10:L10"/>
    <mergeCell ref="O10:Q10"/>
    <mergeCell ref="R10:T10"/>
    <mergeCell ref="U10:W10"/>
    <mergeCell ref="D9:F9"/>
    <mergeCell ref="D8:F8"/>
    <mergeCell ref="U3:W3"/>
    <mergeCell ref="U5:W5"/>
    <mergeCell ref="C14:W19"/>
    <mergeCell ref="U9:W9"/>
    <mergeCell ref="R9:T9"/>
    <mergeCell ref="O9:Q9"/>
    <mergeCell ref="J7:L7"/>
    <mergeCell ref="J8:L8"/>
    <mergeCell ref="G7:I7"/>
    <mergeCell ref="G8:I8"/>
    <mergeCell ref="J9:L9"/>
    <mergeCell ref="G9:I9"/>
    <mergeCell ref="O7:Q7"/>
    <mergeCell ref="R7:T7"/>
    <mergeCell ref="U7:W7"/>
    <mergeCell ref="O8:Q8"/>
  </mergeCells>
  <conditionalFormatting sqref="H23:H44">
    <cfRule type="containsText" dxfId="11" priority="16" operator="containsText" text="L">
      <formula>NOT(ISERROR(SEARCH("L",H23)))</formula>
    </cfRule>
    <cfRule type="containsText" dxfId="10" priority="17" operator="containsText" text="M">
      <formula>NOT(ISERROR(SEARCH("M",H23)))</formula>
    </cfRule>
    <cfRule type="containsText" dxfId="9" priority="18" operator="containsText" text="H">
      <formula>NOT(ISERROR(SEARCH("H",H23)))</formula>
    </cfRule>
  </conditionalFormatting>
  <conditionalFormatting sqref="I23:I44">
    <cfRule type="containsText" dxfId="8" priority="10" operator="containsText" text="L">
      <formula>NOT(ISERROR(SEARCH("L",I23)))</formula>
    </cfRule>
    <cfRule type="containsText" dxfId="7" priority="11" operator="containsText" text="M">
      <formula>NOT(ISERROR(SEARCH("M",I23)))</formula>
    </cfRule>
    <cfRule type="containsText" dxfId="6" priority="12" operator="containsText" text="H">
      <formula>NOT(ISERROR(SEARCH("H",I23)))</formula>
    </cfRule>
  </conditionalFormatting>
  <conditionalFormatting sqref="T23:T44">
    <cfRule type="containsText" dxfId="5" priority="4" operator="containsText" text="L">
      <formula>NOT(ISERROR(SEARCH("L",T23)))</formula>
    </cfRule>
    <cfRule type="containsText" dxfId="4" priority="5" operator="containsText" text="M">
      <formula>NOT(ISERROR(SEARCH("M",T23)))</formula>
    </cfRule>
    <cfRule type="containsText" dxfId="3" priority="6" operator="containsText" text="H">
      <formula>NOT(ISERROR(SEARCH("H",T23)))</formula>
    </cfRule>
  </conditionalFormatting>
  <conditionalFormatting sqref="S23:S44">
    <cfRule type="containsText" dxfId="2" priority="1" operator="containsText" text="L">
      <formula>NOT(ISERROR(SEARCH("L",S23)))</formula>
    </cfRule>
    <cfRule type="containsText" dxfId="1" priority="2" operator="containsText" text="M">
      <formula>NOT(ISERROR(SEARCH("M",S23)))</formula>
    </cfRule>
    <cfRule type="containsText" dxfId="0" priority="3" operator="containsText" text="H">
      <formula>NOT(ISERROR(SEARCH("H",S23)))</formula>
    </cfRule>
  </conditionalFormatting>
  <pageMargins left="0.25" right="0.25"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sheetPr>
  <dimension ref="A1:AB19"/>
  <sheetViews>
    <sheetView zoomScale="70" zoomScaleNormal="70" workbookViewId="0">
      <selection activeCell="F14" sqref="F14"/>
    </sheetView>
  </sheetViews>
  <sheetFormatPr defaultRowHeight="15" x14ac:dyDescent="0.25"/>
  <cols>
    <col min="1" max="1" width="24" style="1" customWidth="1"/>
    <col min="2" max="2" width="26.7109375" style="1" customWidth="1"/>
    <col min="3" max="3" width="14.85546875" style="1" customWidth="1"/>
    <col min="4" max="4" width="10.28515625" style="1" bestFit="1" customWidth="1"/>
    <col min="5" max="5" width="24.28515625" style="1" customWidth="1"/>
    <col min="6" max="6" width="39.7109375" style="1" customWidth="1"/>
    <col min="7" max="7" width="15.7109375" style="1" customWidth="1"/>
    <col min="8" max="8" width="20.28515625" style="1" bestFit="1" customWidth="1"/>
    <col min="9" max="9" width="13.28515625" style="1" bestFit="1" customWidth="1"/>
    <col min="10" max="10" width="21" style="1" customWidth="1"/>
    <col min="11" max="11" width="14.7109375" style="1" customWidth="1"/>
    <col min="12" max="13" width="5.7109375" style="1" customWidth="1"/>
    <col min="14" max="14" width="22.5703125" style="1" customWidth="1"/>
    <col min="15" max="15" width="14.140625" style="1" customWidth="1"/>
    <col min="16" max="16" width="10.5703125" style="1" customWidth="1"/>
    <col min="17" max="17" width="10.28515625" style="1" customWidth="1"/>
    <col min="18" max="18" width="13.85546875" style="1" customWidth="1"/>
    <col min="19" max="19" width="9.140625" style="1"/>
    <col min="20" max="20" width="10.5703125" style="1" customWidth="1"/>
    <col min="21" max="21" width="11.140625" style="1" customWidth="1"/>
    <col min="22" max="22" width="9.140625" style="1"/>
    <col min="23" max="23" width="22.85546875" style="1" customWidth="1"/>
    <col min="24" max="24" width="25.85546875" style="1" customWidth="1"/>
    <col min="25" max="16384" width="9.140625" style="1"/>
  </cols>
  <sheetData>
    <row r="1" spans="1:28" x14ac:dyDescent="0.25">
      <c r="A1" s="3" t="s">
        <v>138</v>
      </c>
    </row>
    <row r="2" spans="1:28" x14ac:dyDescent="0.25">
      <c r="A2" s="3"/>
    </row>
    <row r="3" spans="1:28" x14ac:dyDescent="0.25">
      <c r="A3" s="3" t="s">
        <v>109</v>
      </c>
      <c r="B3" s="89" t="str">
        <f>'1. Scope'!D5</f>
        <v>Sample project</v>
      </c>
      <c r="D3" s="1" t="s">
        <v>107</v>
      </c>
    </row>
    <row r="4" spans="1:28" x14ac:dyDescent="0.25">
      <c r="A4" s="1" t="s">
        <v>105</v>
      </c>
    </row>
    <row r="5" spans="1:28" x14ac:dyDescent="0.25">
      <c r="A5" s="1" t="s">
        <v>106</v>
      </c>
    </row>
    <row r="7" spans="1:28" x14ac:dyDescent="0.25">
      <c r="A7" s="90" t="s">
        <v>139</v>
      </c>
      <c r="B7" s="91"/>
      <c r="D7" s="92"/>
      <c r="E7" s="92"/>
      <c r="F7" s="92"/>
      <c r="G7" s="92"/>
      <c r="H7" s="92"/>
      <c r="I7" s="92"/>
      <c r="J7" s="92"/>
      <c r="K7" s="92"/>
      <c r="L7" s="92"/>
      <c r="M7" s="93"/>
      <c r="N7" s="206" t="s">
        <v>140</v>
      </c>
      <c r="O7" s="206"/>
      <c r="P7" s="206"/>
      <c r="Q7" s="206"/>
      <c r="R7" s="206"/>
      <c r="S7" s="206"/>
      <c r="T7" s="206"/>
      <c r="U7" s="206"/>
      <c r="V7" s="92"/>
      <c r="W7" s="92"/>
      <c r="X7" s="92"/>
      <c r="Y7" s="92"/>
      <c r="Z7" s="92"/>
      <c r="AA7" s="92"/>
      <c r="AB7" s="92"/>
    </row>
    <row r="8" spans="1:28" x14ac:dyDescent="0.25">
      <c r="A8" s="91"/>
      <c r="B8" s="91"/>
      <c r="D8" s="92"/>
      <c r="E8" s="92"/>
      <c r="F8" s="92"/>
      <c r="G8" s="92"/>
      <c r="H8" s="92"/>
      <c r="I8" s="92"/>
      <c r="J8" s="92"/>
      <c r="K8" s="92"/>
      <c r="L8" s="92"/>
      <c r="M8" s="93"/>
      <c r="N8" s="206"/>
      <c r="O8" s="206"/>
      <c r="P8" s="206"/>
      <c r="Q8" s="206"/>
      <c r="R8" s="206"/>
      <c r="S8" s="206"/>
      <c r="T8" s="206"/>
      <c r="U8" s="206"/>
      <c r="V8" s="92"/>
      <c r="W8" s="92"/>
      <c r="X8" s="92"/>
      <c r="Y8" s="92"/>
      <c r="Z8" s="92"/>
      <c r="AA8" s="92"/>
      <c r="AB8" s="92"/>
    </row>
    <row r="9" spans="1:28" x14ac:dyDescent="0.25">
      <c r="A9" s="94"/>
      <c r="B9" s="94"/>
      <c r="C9" s="95"/>
      <c r="D9" s="95"/>
      <c r="E9" s="95"/>
      <c r="F9" s="94"/>
      <c r="G9" s="95"/>
      <c r="H9" s="95"/>
      <c r="I9" s="95"/>
      <c r="J9" s="95"/>
      <c r="K9" s="95"/>
      <c r="L9" s="96"/>
      <c r="M9" s="97"/>
      <c r="N9" s="98"/>
      <c r="O9" s="96"/>
      <c r="P9" s="96"/>
      <c r="Q9" s="96"/>
      <c r="R9" s="98"/>
      <c r="S9" s="96"/>
      <c r="T9" s="96"/>
      <c r="U9" s="96"/>
      <c r="V9" s="96"/>
      <c r="W9" s="96"/>
      <c r="X9" s="99"/>
      <c r="Y9" s="96"/>
      <c r="Z9" s="99"/>
      <c r="AA9" s="96"/>
      <c r="AB9" s="19"/>
    </row>
    <row r="10" spans="1:28" x14ac:dyDescent="0.25">
      <c r="A10" s="100"/>
      <c r="B10" s="100"/>
      <c r="C10" s="207">
        <v>2019</v>
      </c>
      <c r="D10" s="207"/>
      <c r="E10" s="207"/>
      <c r="F10" s="100"/>
      <c r="G10" s="207">
        <v>2019</v>
      </c>
      <c r="H10" s="207"/>
      <c r="I10" s="207"/>
      <c r="J10" s="95"/>
      <c r="K10" s="95"/>
      <c r="L10" s="101"/>
      <c r="M10" s="102"/>
      <c r="N10" s="103"/>
      <c r="O10" s="214" t="str">
        <f>'1. Scope'!M12</f>
        <v>2050s (2040 - 2069)</v>
      </c>
      <c r="P10" s="215"/>
      <c r="Q10" s="216"/>
      <c r="R10" s="217" t="s">
        <v>141</v>
      </c>
      <c r="S10" s="207" t="str">
        <f>'1. Scope'!M12</f>
        <v>2050s (2040 - 2069)</v>
      </c>
      <c r="T10" s="219"/>
      <c r="U10" s="207"/>
      <c r="V10" s="101"/>
      <c r="W10" s="207" t="s">
        <v>142</v>
      </c>
      <c r="X10" s="208"/>
      <c r="Y10" s="101"/>
      <c r="Z10" s="101"/>
      <c r="AA10" s="101"/>
      <c r="AB10" s="104"/>
    </row>
    <row r="11" spans="1:28" ht="79.5" customHeight="1" x14ac:dyDescent="0.25">
      <c r="A11" s="220" t="s">
        <v>143</v>
      </c>
      <c r="B11" s="220" t="s">
        <v>103</v>
      </c>
      <c r="C11" s="209" t="s">
        <v>144</v>
      </c>
      <c r="D11" s="210"/>
      <c r="E11" s="211"/>
      <c r="F11" s="205" t="s">
        <v>145</v>
      </c>
      <c r="G11" s="209" t="s">
        <v>146</v>
      </c>
      <c r="H11" s="210"/>
      <c r="I11" s="211"/>
      <c r="J11" s="205" t="s">
        <v>147</v>
      </c>
      <c r="K11" s="220" t="s">
        <v>183</v>
      </c>
      <c r="L11" s="101"/>
      <c r="M11" s="102"/>
      <c r="N11" s="205" t="s">
        <v>182</v>
      </c>
      <c r="O11" s="209" t="s">
        <v>144</v>
      </c>
      <c r="P11" s="210"/>
      <c r="Q11" s="211"/>
      <c r="R11" s="218"/>
      <c r="S11" s="209" t="s">
        <v>146</v>
      </c>
      <c r="T11" s="210"/>
      <c r="U11" s="211"/>
      <c r="V11" s="101"/>
      <c r="W11" s="212" t="s">
        <v>181</v>
      </c>
      <c r="X11" s="213"/>
      <c r="Y11" s="101"/>
      <c r="Z11" s="101"/>
      <c r="AA11" s="101"/>
      <c r="AB11" s="104"/>
    </row>
    <row r="12" spans="1:28" ht="48" customHeight="1" x14ac:dyDescent="0.25">
      <c r="A12" s="221"/>
      <c r="B12" s="221"/>
      <c r="C12" s="84" t="s">
        <v>104</v>
      </c>
      <c r="D12" s="83" t="s">
        <v>148</v>
      </c>
      <c r="E12" s="83" t="s">
        <v>149</v>
      </c>
      <c r="F12" s="205"/>
      <c r="G12" s="84" t="s">
        <v>104</v>
      </c>
      <c r="H12" s="83" t="s">
        <v>148</v>
      </c>
      <c r="I12" s="83" t="s">
        <v>149</v>
      </c>
      <c r="J12" s="205"/>
      <c r="K12" s="221"/>
      <c r="L12" s="101"/>
      <c r="M12" s="102"/>
      <c r="N12" s="205"/>
      <c r="O12" s="85" t="s">
        <v>104</v>
      </c>
      <c r="P12" s="85" t="s">
        <v>148</v>
      </c>
      <c r="Q12" s="85" t="s">
        <v>149</v>
      </c>
      <c r="R12" s="218"/>
      <c r="S12" s="85" t="s">
        <v>104</v>
      </c>
      <c r="T12" s="85" t="s">
        <v>148</v>
      </c>
      <c r="U12" s="85" t="s">
        <v>149</v>
      </c>
      <c r="V12" s="101"/>
      <c r="W12" s="113" t="s">
        <v>180</v>
      </c>
      <c r="X12" s="113" t="s">
        <v>150</v>
      </c>
      <c r="Y12" s="101"/>
      <c r="Z12" s="101"/>
      <c r="AA12" s="101"/>
      <c r="AB12" s="104"/>
    </row>
    <row r="13" spans="1:28" ht="30" x14ac:dyDescent="0.25">
      <c r="A13" s="110" t="s">
        <v>151</v>
      </c>
      <c r="B13" s="110" t="s">
        <v>152</v>
      </c>
      <c r="C13" s="79"/>
      <c r="D13" s="79"/>
      <c r="E13" s="79"/>
      <c r="F13" s="79"/>
      <c r="G13" s="79"/>
      <c r="H13" s="79"/>
      <c r="I13" s="79"/>
      <c r="J13" s="79"/>
      <c r="K13" s="79"/>
      <c r="L13" s="105"/>
      <c r="M13" s="106"/>
      <c r="N13" s="79" t="s">
        <v>153</v>
      </c>
      <c r="O13" s="79"/>
      <c r="P13" s="79"/>
      <c r="Q13" s="79"/>
      <c r="R13" s="204" t="s">
        <v>154</v>
      </c>
      <c r="S13" s="79"/>
      <c r="T13" s="79"/>
      <c r="U13" s="79"/>
      <c r="V13" s="105"/>
      <c r="W13" s="79"/>
      <c r="X13" s="79"/>
      <c r="Y13" s="105"/>
      <c r="Z13" s="105"/>
      <c r="AA13" s="105"/>
      <c r="AB13" s="105"/>
    </row>
    <row r="14" spans="1:28" ht="225" x14ac:dyDescent="0.25">
      <c r="A14" s="82" t="s">
        <v>155</v>
      </c>
      <c r="B14" s="82" t="s">
        <v>156</v>
      </c>
      <c r="C14" s="111">
        <v>3</v>
      </c>
      <c r="D14" s="111">
        <v>3</v>
      </c>
      <c r="E14" s="80">
        <v>9</v>
      </c>
      <c r="F14" s="112" t="s">
        <v>157</v>
      </c>
      <c r="G14" s="111">
        <v>3</v>
      </c>
      <c r="H14" s="111">
        <v>2</v>
      </c>
      <c r="I14" s="81">
        <v>6</v>
      </c>
      <c r="J14" s="82" t="s">
        <v>158</v>
      </c>
      <c r="K14" s="82"/>
      <c r="L14" s="107"/>
      <c r="M14" s="108"/>
      <c r="N14" s="82" t="s">
        <v>159</v>
      </c>
      <c r="O14" s="82">
        <v>4</v>
      </c>
      <c r="P14" s="82">
        <v>4</v>
      </c>
      <c r="Q14" s="82">
        <v>16</v>
      </c>
      <c r="R14" s="204"/>
      <c r="S14" s="82">
        <v>4</v>
      </c>
      <c r="T14" s="82">
        <v>3</v>
      </c>
      <c r="U14" s="82">
        <v>12</v>
      </c>
      <c r="V14" s="107"/>
      <c r="W14" s="82" t="s">
        <v>160</v>
      </c>
      <c r="X14" s="82" t="s">
        <v>161</v>
      </c>
      <c r="Y14" s="107"/>
      <c r="Z14" s="107"/>
      <c r="AA14" s="107"/>
      <c r="AB14" s="107"/>
    </row>
    <row r="15" spans="1:28" ht="75" x14ac:dyDescent="0.25">
      <c r="A15" s="82" t="s">
        <v>162</v>
      </c>
      <c r="B15" s="82" t="s">
        <v>163</v>
      </c>
      <c r="C15" s="48"/>
      <c r="D15" s="48"/>
      <c r="E15" s="48"/>
      <c r="F15" s="48"/>
      <c r="G15" s="48"/>
      <c r="H15" s="48"/>
      <c r="I15" s="48"/>
      <c r="J15" s="48"/>
      <c r="K15" s="48"/>
      <c r="L15" s="92"/>
      <c r="M15" s="93"/>
      <c r="N15" s="48"/>
      <c r="O15" s="48"/>
      <c r="P15" s="48"/>
      <c r="Q15" s="48"/>
      <c r="R15" s="204"/>
      <c r="S15" s="48"/>
      <c r="T15" s="48"/>
      <c r="U15" s="48"/>
      <c r="V15" s="92"/>
      <c r="W15" s="48"/>
      <c r="X15" s="48"/>
      <c r="Y15" s="92"/>
      <c r="Z15" s="92"/>
      <c r="AA15" s="92"/>
      <c r="AB15" s="92"/>
    </row>
    <row r="16" spans="1:28" x14ac:dyDescent="0.25">
      <c r="A16" s="48"/>
      <c r="B16" s="48"/>
      <c r="C16" s="48"/>
      <c r="D16" s="48"/>
      <c r="E16" s="48"/>
      <c r="F16" s="48"/>
      <c r="G16" s="48"/>
      <c r="H16" s="48"/>
      <c r="I16" s="48"/>
      <c r="J16" s="48"/>
      <c r="K16" s="48"/>
      <c r="L16" s="92"/>
      <c r="M16" s="93"/>
      <c r="N16" s="48"/>
      <c r="O16" s="48"/>
      <c r="P16" s="48"/>
      <c r="Q16" s="48"/>
      <c r="R16" s="204"/>
      <c r="S16" s="48"/>
      <c r="T16" s="48"/>
      <c r="U16" s="48"/>
      <c r="V16" s="92"/>
      <c r="W16" s="48"/>
      <c r="X16" s="48"/>
      <c r="Y16" s="92"/>
      <c r="Z16" s="92"/>
      <c r="AA16" s="92"/>
      <c r="AB16" s="92"/>
    </row>
    <row r="17" spans="1:28" x14ac:dyDescent="0.25">
      <c r="A17" s="48"/>
      <c r="B17" s="48"/>
      <c r="C17" s="48"/>
      <c r="D17" s="48"/>
      <c r="E17" s="48"/>
      <c r="F17" s="48"/>
      <c r="G17" s="48"/>
      <c r="H17" s="48"/>
      <c r="I17" s="48"/>
      <c r="J17" s="48"/>
      <c r="K17" s="48"/>
      <c r="L17" s="92"/>
      <c r="M17" s="93"/>
      <c r="N17" s="48"/>
      <c r="O17" s="48"/>
      <c r="P17" s="48"/>
      <c r="Q17" s="48"/>
      <c r="R17" s="204"/>
      <c r="S17" s="48"/>
      <c r="T17" s="48"/>
      <c r="U17" s="48"/>
      <c r="V17" s="92"/>
      <c r="W17" s="48"/>
      <c r="X17" s="48"/>
      <c r="Y17" s="92"/>
      <c r="Z17" s="92"/>
      <c r="AA17" s="92"/>
      <c r="AB17" s="92"/>
    </row>
    <row r="18" spans="1:28" x14ac:dyDescent="0.25">
      <c r="A18" s="92"/>
      <c r="B18" s="92"/>
      <c r="C18" s="92"/>
      <c r="D18" s="92"/>
      <c r="E18" s="92"/>
      <c r="F18" s="92"/>
      <c r="G18" s="92"/>
      <c r="H18" s="92"/>
      <c r="I18" s="92"/>
      <c r="J18" s="92"/>
      <c r="K18" s="92"/>
      <c r="L18" s="92"/>
      <c r="M18" s="93"/>
      <c r="N18" s="109"/>
      <c r="O18" s="92"/>
      <c r="P18" s="92"/>
      <c r="Q18" s="92"/>
      <c r="R18" s="92"/>
      <c r="S18" s="92"/>
      <c r="T18" s="92"/>
      <c r="U18" s="92"/>
      <c r="V18" s="92"/>
      <c r="W18" s="92"/>
      <c r="X18" s="92"/>
      <c r="Y18" s="92"/>
      <c r="Z18" s="92"/>
      <c r="AA18" s="92"/>
      <c r="AB18" s="92"/>
    </row>
    <row r="19" spans="1:28" x14ac:dyDescent="0.25">
      <c r="A19" s="92"/>
      <c r="B19" s="92"/>
      <c r="C19" s="92"/>
      <c r="D19" s="92"/>
      <c r="E19" s="92"/>
      <c r="F19" s="92"/>
      <c r="G19" s="92"/>
      <c r="H19" s="92"/>
      <c r="I19" s="92"/>
      <c r="J19" s="92"/>
      <c r="K19" s="92"/>
      <c r="L19" s="92"/>
      <c r="M19" s="93"/>
      <c r="N19" s="109"/>
      <c r="O19" s="92"/>
      <c r="P19" s="92"/>
      <c r="Q19" s="92"/>
      <c r="R19" s="92"/>
      <c r="S19" s="92"/>
      <c r="T19" s="92"/>
      <c r="U19" s="92"/>
      <c r="V19" s="92"/>
      <c r="W19" s="92"/>
      <c r="X19" s="92"/>
      <c r="Y19" s="92"/>
      <c r="Z19" s="92"/>
      <c r="AA19" s="92"/>
      <c r="AB19" s="92"/>
    </row>
  </sheetData>
  <mergeCells count="19">
    <mergeCell ref="G11:I11"/>
    <mergeCell ref="C10:E10"/>
    <mergeCell ref="G10:I10"/>
    <mergeCell ref="A11:A12"/>
    <mergeCell ref="B11:B12"/>
    <mergeCell ref="C11:E11"/>
    <mergeCell ref="F11:F12"/>
    <mergeCell ref="R13:R17"/>
    <mergeCell ref="J11:J12"/>
    <mergeCell ref="N11:N12"/>
    <mergeCell ref="N7:U8"/>
    <mergeCell ref="W10:X10"/>
    <mergeCell ref="O11:Q11"/>
    <mergeCell ref="S11:U11"/>
    <mergeCell ref="W11:X11"/>
    <mergeCell ref="O10:Q10"/>
    <mergeCell ref="R10:R12"/>
    <mergeCell ref="S10:U10"/>
    <mergeCell ref="K11:K12"/>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36"/>
  <sheetViews>
    <sheetView topLeftCell="A7" workbookViewId="0">
      <selection activeCell="J14" sqref="J14"/>
    </sheetView>
  </sheetViews>
  <sheetFormatPr defaultRowHeight="15" x14ac:dyDescent="0.25"/>
  <cols>
    <col min="1" max="1" width="9.140625" style="8" customWidth="1"/>
    <col min="2" max="7" width="4.7109375" style="8" customWidth="1"/>
    <col min="8" max="9" width="9.140625" style="8"/>
    <col min="10" max="10" width="18.140625" style="8" customWidth="1"/>
    <col min="11" max="12" width="9.140625" style="8"/>
    <col min="13" max="25" width="9.140625" style="8" customWidth="1"/>
    <col min="26" max="16384" width="9.140625" style="8"/>
  </cols>
  <sheetData>
    <row r="1" spans="1:25" x14ac:dyDescent="0.25">
      <c r="A1" s="8" t="s">
        <v>62</v>
      </c>
    </row>
    <row r="2" spans="1:25" x14ac:dyDescent="0.25">
      <c r="G2" s="18" t="s">
        <v>55</v>
      </c>
    </row>
    <row r="3" spans="1:25" x14ac:dyDescent="0.25">
      <c r="A3" s="18" t="s">
        <v>76</v>
      </c>
      <c r="D3" s="8" t="s">
        <v>63</v>
      </c>
      <c r="G3" s="8" t="s">
        <v>54</v>
      </c>
      <c r="I3" s="8" t="s">
        <v>56</v>
      </c>
      <c r="K3" s="8" t="s">
        <v>65</v>
      </c>
      <c r="M3" s="18" t="s">
        <v>79</v>
      </c>
    </row>
    <row r="4" spans="1:25" x14ac:dyDescent="0.25">
      <c r="A4" s="8" t="s">
        <v>52</v>
      </c>
      <c r="M4" s="8" t="s">
        <v>82</v>
      </c>
    </row>
    <row r="5" spans="1:25" x14ac:dyDescent="0.25">
      <c r="M5" s="23" t="s">
        <v>15</v>
      </c>
    </row>
    <row r="6" spans="1:25" x14ac:dyDescent="0.25">
      <c r="A6" s="13" t="s">
        <v>73</v>
      </c>
      <c r="D6" s="13" t="s">
        <v>73</v>
      </c>
      <c r="G6" s="8" t="s">
        <v>64</v>
      </c>
      <c r="J6" s="10"/>
      <c r="K6" s="10" t="s">
        <v>64</v>
      </c>
      <c r="L6" s="10"/>
      <c r="M6" s="23" t="s">
        <v>16</v>
      </c>
    </row>
    <row r="7" spans="1:25" x14ac:dyDescent="0.25">
      <c r="A7" s="14" t="s">
        <v>74</v>
      </c>
      <c r="D7" s="14" t="s">
        <v>74</v>
      </c>
      <c r="G7" s="8" t="s">
        <v>57</v>
      </c>
      <c r="I7" s="8" t="s">
        <v>57</v>
      </c>
      <c r="K7" s="8" t="s">
        <v>57</v>
      </c>
      <c r="M7" s="23" t="s">
        <v>17</v>
      </c>
    </row>
    <row r="8" spans="1:25" x14ac:dyDescent="0.25">
      <c r="A8" s="15" t="s">
        <v>75</v>
      </c>
      <c r="D8" s="15" t="s">
        <v>75</v>
      </c>
      <c r="I8" s="8" t="s">
        <v>58</v>
      </c>
      <c r="M8" s="23" t="s">
        <v>122</v>
      </c>
      <c r="Q8" s="9"/>
      <c r="R8" s="9"/>
      <c r="S8" s="9"/>
      <c r="T8" s="9"/>
      <c r="U8" s="9"/>
      <c r="V8" s="9"/>
      <c r="W8" s="9"/>
      <c r="X8" s="9"/>
      <c r="Y8" s="9"/>
    </row>
    <row r="9" spans="1:25" x14ac:dyDescent="0.25">
      <c r="I9" s="8" t="s">
        <v>59</v>
      </c>
      <c r="M9" s="23" t="s">
        <v>18</v>
      </c>
    </row>
    <row r="10" spans="1:25" x14ac:dyDescent="0.25">
      <c r="A10" s="22" t="s">
        <v>77</v>
      </c>
      <c r="D10" s="22" t="s">
        <v>78</v>
      </c>
      <c r="I10" s="8" t="s">
        <v>60</v>
      </c>
      <c r="M10" s="23" t="s">
        <v>19</v>
      </c>
    </row>
    <row r="11" spans="1:25" x14ac:dyDescent="0.25">
      <c r="I11" s="8" t="s">
        <v>61</v>
      </c>
      <c r="M11" s="23" t="s">
        <v>20</v>
      </c>
    </row>
    <row r="12" spans="1:25" x14ac:dyDescent="0.25">
      <c r="M12" s="23" t="s">
        <v>21</v>
      </c>
    </row>
    <row r="13" spans="1:25" x14ac:dyDescent="0.25">
      <c r="A13" s="18" t="s">
        <v>86</v>
      </c>
      <c r="M13" s="23" t="s">
        <v>44</v>
      </c>
    </row>
    <row r="14" spans="1:25" x14ac:dyDescent="0.25">
      <c r="A14" s="8" t="s">
        <v>92</v>
      </c>
      <c r="G14" s="18" t="s">
        <v>66</v>
      </c>
      <c r="M14" s="23" t="s">
        <v>22</v>
      </c>
    </row>
    <row r="15" spans="1:25" x14ac:dyDescent="0.25">
      <c r="A15" s="8" t="s">
        <v>87</v>
      </c>
      <c r="M15" s="23" t="s">
        <v>23</v>
      </c>
    </row>
    <row r="16" spans="1:25" x14ac:dyDescent="0.25">
      <c r="A16" s="8" t="s">
        <v>88</v>
      </c>
      <c r="G16" s="8" t="s">
        <v>68</v>
      </c>
      <c r="M16" s="23" t="s">
        <v>24</v>
      </c>
    </row>
    <row r="17" spans="1:13" x14ac:dyDescent="0.25">
      <c r="A17" s="8" t="s">
        <v>89</v>
      </c>
      <c r="G17" s="8" t="s">
        <v>65</v>
      </c>
      <c r="M17" s="23" t="s">
        <v>25</v>
      </c>
    </row>
    <row r="18" spans="1:13" x14ac:dyDescent="0.25">
      <c r="A18" s="8" t="s">
        <v>90</v>
      </c>
      <c r="G18" s="8" t="s">
        <v>67</v>
      </c>
      <c r="M18" s="23" t="s">
        <v>26</v>
      </c>
    </row>
    <row r="19" spans="1:13" x14ac:dyDescent="0.25">
      <c r="A19" s="8" t="s">
        <v>95</v>
      </c>
      <c r="G19" s="8" t="s">
        <v>69</v>
      </c>
      <c r="M19" s="23" t="s">
        <v>27</v>
      </c>
    </row>
    <row r="20" spans="1:13" x14ac:dyDescent="0.25">
      <c r="A20" s="8" t="s">
        <v>94</v>
      </c>
      <c r="G20" s="8" t="s">
        <v>70</v>
      </c>
      <c r="M20" s="23" t="s">
        <v>28</v>
      </c>
    </row>
    <row r="21" spans="1:13" x14ac:dyDescent="0.25">
      <c r="A21" s="8" t="s">
        <v>93</v>
      </c>
      <c r="M21" s="23" t="s">
        <v>29</v>
      </c>
    </row>
    <row r="22" spans="1:13" x14ac:dyDescent="0.25">
      <c r="A22" s="22" t="s">
        <v>91</v>
      </c>
      <c r="M22" s="23" t="s">
        <v>30</v>
      </c>
    </row>
    <row r="23" spans="1:13" x14ac:dyDescent="0.25">
      <c r="M23" s="23" t="s">
        <v>31</v>
      </c>
    </row>
    <row r="24" spans="1:13" x14ac:dyDescent="0.25">
      <c r="M24" s="23" t="s">
        <v>32</v>
      </c>
    </row>
    <row r="25" spans="1:13" x14ac:dyDescent="0.25">
      <c r="A25" s="8" t="s">
        <v>110</v>
      </c>
      <c r="M25" s="23" t="s">
        <v>33</v>
      </c>
    </row>
    <row r="26" spans="1:13" x14ac:dyDescent="0.25">
      <c r="A26" s="50"/>
      <c r="B26" s="50"/>
      <c r="C26" s="50"/>
      <c r="D26" s="50"/>
      <c r="E26" s="50"/>
      <c r="F26" s="50"/>
      <c r="G26" s="50"/>
      <c r="H26" s="50"/>
      <c r="I26" s="50"/>
      <c r="J26" s="50"/>
      <c r="K26" s="50"/>
      <c r="L26" s="50"/>
      <c r="M26" s="56" t="s">
        <v>34</v>
      </c>
    </row>
    <row r="27" spans="1:13" x14ac:dyDescent="0.25">
      <c r="A27" s="50"/>
      <c r="B27" s="50"/>
      <c r="C27" s="50"/>
      <c r="D27" s="50"/>
      <c r="E27" s="50"/>
      <c r="F27" s="50"/>
      <c r="G27" s="50"/>
      <c r="H27" s="50"/>
      <c r="I27" s="50"/>
      <c r="J27" s="50"/>
      <c r="K27" s="50"/>
      <c r="L27" s="50"/>
      <c r="M27" s="50"/>
    </row>
    <row r="28" spans="1:13" x14ac:dyDescent="0.25">
      <c r="A28" s="50"/>
      <c r="B28" s="50"/>
      <c r="C28" s="222" t="s">
        <v>111</v>
      </c>
      <c r="D28" s="223"/>
      <c r="E28" s="223"/>
      <c r="F28" s="223"/>
      <c r="G28" s="223"/>
      <c r="H28" s="50"/>
      <c r="I28" s="50"/>
      <c r="J28" s="50"/>
      <c r="K28" s="50"/>
      <c r="L28" s="50"/>
      <c r="M28" s="50"/>
    </row>
    <row r="29" spans="1:13" x14ac:dyDescent="0.25">
      <c r="A29" s="50"/>
      <c r="B29" s="50"/>
      <c r="C29" s="8">
        <v>1</v>
      </c>
      <c r="D29" s="8">
        <v>2</v>
      </c>
      <c r="E29" s="8">
        <v>3</v>
      </c>
      <c r="F29" s="8">
        <v>4</v>
      </c>
      <c r="G29" s="8">
        <v>5</v>
      </c>
      <c r="H29" s="50"/>
      <c r="I29" s="49" t="s">
        <v>111</v>
      </c>
      <c r="J29" s="50"/>
      <c r="K29" s="49" t="s">
        <v>104</v>
      </c>
      <c r="L29" s="50"/>
      <c r="M29" s="50"/>
    </row>
    <row r="30" spans="1:13" x14ac:dyDescent="0.25">
      <c r="A30" s="50"/>
      <c r="B30" s="50">
        <v>1</v>
      </c>
      <c r="C30" s="53">
        <v>1</v>
      </c>
      <c r="D30" s="53">
        <v>2</v>
      </c>
      <c r="E30" s="53">
        <v>3</v>
      </c>
      <c r="F30" s="54">
        <v>4</v>
      </c>
      <c r="G30" s="54">
        <v>5</v>
      </c>
      <c r="H30" s="50"/>
      <c r="I30" s="50">
        <v>1</v>
      </c>
      <c r="J30" s="50" t="s">
        <v>112</v>
      </c>
      <c r="K30" s="50">
        <v>1</v>
      </c>
      <c r="L30" s="50" t="s">
        <v>117</v>
      </c>
      <c r="M30" s="50"/>
    </row>
    <row r="31" spans="1:13" ht="15" customHeight="1" x14ac:dyDescent="0.25">
      <c r="A31" s="52"/>
      <c r="B31" s="50">
        <v>2</v>
      </c>
      <c r="C31" s="53">
        <v>2</v>
      </c>
      <c r="D31" s="54">
        <v>4</v>
      </c>
      <c r="E31" s="54">
        <v>6</v>
      </c>
      <c r="F31" s="54">
        <v>8</v>
      </c>
      <c r="G31" s="54">
        <v>10</v>
      </c>
      <c r="H31" s="50"/>
      <c r="I31" s="50">
        <v>2</v>
      </c>
      <c r="J31" s="50" t="s">
        <v>113</v>
      </c>
      <c r="K31" s="50">
        <v>2</v>
      </c>
      <c r="L31" s="50" t="s">
        <v>118</v>
      </c>
      <c r="M31" s="50"/>
    </row>
    <row r="32" spans="1:13" x14ac:dyDescent="0.25">
      <c r="A32" s="50"/>
      <c r="B32" s="50">
        <v>3</v>
      </c>
      <c r="C32" s="53">
        <v>3</v>
      </c>
      <c r="D32" s="54">
        <v>6</v>
      </c>
      <c r="E32" s="54">
        <v>9</v>
      </c>
      <c r="F32" s="54">
        <v>12</v>
      </c>
      <c r="G32" s="55">
        <v>15</v>
      </c>
      <c r="H32" s="50"/>
      <c r="I32" s="50">
        <v>3</v>
      </c>
      <c r="J32" s="50" t="s">
        <v>116</v>
      </c>
      <c r="K32" s="50">
        <v>3</v>
      </c>
      <c r="L32" s="50" t="s">
        <v>116</v>
      </c>
      <c r="M32" s="50"/>
    </row>
    <row r="33" spans="1:13" x14ac:dyDescent="0.25">
      <c r="A33" s="50"/>
      <c r="B33" s="50">
        <v>4</v>
      </c>
      <c r="C33" s="54">
        <v>4</v>
      </c>
      <c r="D33" s="54">
        <v>8</v>
      </c>
      <c r="E33" s="54">
        <v>12</v>
      </c>
      <c r="F33" s="55">
        <v>16</v>
      </c>
      <c r="G33" s="55">
        <v>20</v>
      </c>
      <c r="H33" s="50"/>
      <c r="I33" s="50">
        <v>4</v>
      </c>
      <c r="J33" s="50" t="s">
        <v>114</v>
      </c>
      <c r="K33" s="50">
        <v>4</v>
      </c>
      <c r="L33" s="50" t="s">
        <v>119</v>
      </c>
      <c r="M33" s="50"/>
    </row>
    <row r="34" spans="1:13" x14ac:dyDescent="0.25">
      <c r="A34" s="50"/>
      <c r="B34" s="50">
        <v>5</v>
      </c>
      <c r="C34" s="54">
        <v>5</v>
      </c>
      <c r="D34" s="54">
        <v>10</v>
      </c>
      <c r="E34" s="55">
        <v>15</v>
      </c>
      <c r="F34" s="55">
        <v>20</v>
      </c>
      <c r="G34" s="55">
        <v>25</v>
      </c>
      <c r="H34" s="50"/>
      <c r="I34" s="50">
        <v>5</v>
      </c>
      <c r="J34" s="50" t="s">
        <v>115</v>
      </c>
      <c r="K34" s="50">
        <v>5</v>
      </c>
      <c r="L34" s="50" t="s">
        <v>120</v>
      </c>
      <c r="M34" s="50"/>
    </row>
    <row r="35" spans="1:13" x14ac:dyDescent="0.25">
      <c r="A35" s="50"/>
      <c r="B35" s="50"/>
      <c r="C35" s="50"/>
      <c r="D35" s="50"/>
      <c r="E35" s="50"/>
      <c r="F35" s="50"/>
      <c r="G35" s="50"/>
      <c r="H35" s="50"/>
      <c r="M35" s="50"/>
    </row>
    <row r="36" spans="1:13" x14ac:dyDescent="0.25">
      <c r="A36" s="50"/>
      <c r="B36" s="50"/>
      <c r="C36" s="50"/>
      <c r="D36" s="50"/>
      <c r="E36" s="50"/>
      <c r="F36" s="50"/>
      <c r="G36" s="50"/>
      <c r="H36" s="50"/>
      <c r="I36" s="50"/>
      <c r="J36" s="50"/>
      <c r="K36" s="50"/>
      <c r="L36" s="50"/>
      <c r="M36" s="50"/>
    </row>
  </sheetData>
  <mergeCells count="1">
    <mergeCell ref="C28:G28"/>
  </mergeCells>
  <pageMargins left="0.7" right="0.7" top="0.75" bottom="0.75" header="0.3" footer="0.3"/>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1. Scope</vt:lpstr>
      <vt:lpstr>2. Vulnerability</vt:lpstr>
      <vt:lpstr>3. Exposure</vt:lpstr>
      <vt:lpstr>4. Risk likelihood</vt:lpstr>
      <vt:lpstr>5. Risk Register</vt:lpstr>
      <vt:lpstr>Dropdown Options or List</vt:lpstr>
      <vt:lpstr>ClimVar</vt:lpstr>
      <vt:lpstr>ExposureList</vt:lpstr>
      <vt:lpstr>ExposureList2</vt:lpstr>
      <vt:lpstr>SA</vt:lpstr>
      <vt:lpstr>TimPer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 England</dc:creator>
  <cp:lastModifiedBy>Kit England</cp:lastModifiedBy>
  <cp:lastPrinted>2017-05-12T10:18:48Z</cp:lastPrinted>
  <dcterms:created xsi:type="dcterms:W3CDTF">2017-01-23T09:22:18Z</dcterms:created>
  <dcterms:modified xsi:type="dcterms:W3CDTF">2019-05-16T17:01:59Z</dcterms:modified>
</cp:coreProperties>
</file>